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96\zaisei\決算統計\R5決算統計\■財政状況資料集\03回答\（1）～（11）\"/>
    </mc:Choice>
  </mc:AlternateContent>
  <xr:revisionPtr revIDLastSave="0" documentId="13_ncr:1_{6F101BE3-A86E-4C23-922F-10B97A99F247}" xr6:coauthVersionLast="47" xr6:coauthVersionMax="47" xr10:uidLastSave="{00000000-0000-0000-0000-000000000000}"/>
  <bookViews>
    <workbookView xWindow="20370" yWindow="-1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U38" i="10"/>
  <c r="C38" i="10"/>
  <c r="CO37" i="10"/>
  <c r="BE37" i="10"/>
  <c r="U37" i="10"/>
  <c r="C37" i="10"/>
  <c r="CO36" i="10"/>
  <c r="BE36" i="10"/>
  <c r="C36" i="10"/>
  <c r="CO35" i="10"/>
  <c r="BE35" i="10"/>
  <c r="C35" i="10"/>
  <c r="CO34" i="10"/>
  <c r="BW34" i="10"/>
  <c r="BW35" i="10" s="1"/>
  <c r="BW36" i="10" s="1"/>
  <c r="BW37" i="10" s="1"/>
  <c r="BW38" i="10" s="1"/>
  <c r="BE34" i="10"/>
  <c r="U34" i="10"/>
  <c r="U35" i="10" s="1"/>
  <c r="U36" i="10" s="1"/>
  <c r="C34" i="10"/>
  <c r="AM34" i="10" l="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<sst xmlns="http://schemas.openxmlformats.org/spreadsheetml/2006/main" count="1099" uniqueCount="564">
  <si>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</si>
  <si>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</si>
  <si>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</si>
  <si>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</si>
  <si>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</si>
  <si>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</si>
  <si>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</si>
  <si>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</si>
  <si>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</si>
  <si>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</si>
  <si>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</si>
  <si>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</si>
  <si>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</si>
  <si>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</si>
  <si>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</si>
  <si>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</si>
  <si>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</si>
  <si>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</si>
  <si>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</si>
  <si>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</si>
  <si>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</si>
  <si>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</si>
  <si>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</si>
  <si>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</si>
  <si>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</si>
  <si>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</si>
  <si>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</si>
  <si>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</si>
  <si>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</si>
  <si>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</si>
  <si>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</si>
  <si>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</si>
  <si>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</si>
  <si>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</si>
  <si>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</si>
  <si>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</si>
  <si>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</si>
  <si>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</si>
  <si>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</si>
  <si>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</si>
  <si>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</si>
  <si>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</si>
  <si>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</si>
  <si>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</si>
  <si>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</si>
  <si>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</si>
  <si>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</si>
  <si>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</si>
  <si>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</si>
  <si>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</si>
  <si>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</si>
  <si>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</si>
  <si>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</si>
  <si>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</si>
  <si>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</si>
  <si>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</si>
  <si>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</si>
  <si>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</si>
  <si>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</si>
  <si>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</si>
  <si>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</si>
  <si>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</si>
  <si>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</si>
  <si>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</si>
  <si>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</si>
  <si>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</si>
  <si>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</si>
  <si>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</si>
  <si>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</si>
  <si>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</si>
  <si>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</si>
  <si>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</si>
  <si>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</si>
  <si>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</si>
  <si>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</si>
  <si>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</si>
  <si>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</si>
  <si>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</si>
  <si>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</si>
  <si>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</si>
  <si>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</si>
  <si>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</si>
  <si>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</si>
  <si>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</si>
  <si>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</si>
  <si>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</si>
  <si>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</si>
  <si>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</si>
  <si>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</si>
  <si>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</si>
  <si>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</si>
  <si>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</si>
  <si>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</si>
  <si>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</si>
  <si>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涌谷町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</si>
  <si>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</si>
  <si>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</si>
  <si>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</si>
  <si>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</si>
  <si>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</si>
  <si>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</si>
  <si>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</si>
  <si>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</si>
  <si>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</si>
  <si>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</si>
  <si>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</si>
  <si>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</si>
  <si>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</si>
  <si>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</si>
  <si>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</si>
  <si>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</si>
  <si>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</si>
  <si>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</si>
  <si>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</si>
  <si>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</si>
  <si>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</si>
  <si>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</si>
  <si>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</si>
  <si>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</si>
  <si>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</si>
  <si>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</si>
  <si>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</si>
  <si>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</si>
  <si>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</si>
  <si>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</si>
  <si>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</si>
  <si>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</si>
  <si>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</si>
  <si>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</si>
  <si>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</si>
  <si>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</si>
  <si>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</si>
  <si>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</si>
  <si>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</si>
  <si>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</si>
  <si>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</si>
  <si>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</si>
  <si>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</si>
  <si>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</si>
  <si>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</si>
  <si>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</si>
  <si>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</si>
  <si>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</si>
  <si>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</si>
  <si>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</si>
  <si>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</si>
  <si>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</si>
  <si>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</si>
  <si>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</si>
  <si>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</si>
  <si>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</si>
  <si>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</si>
  <si>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</si>
  <si>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</si>
  <si>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</si>
  <si>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</si>
  <si>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</si>
  <si>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</si>
  <si>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</si>
  <si>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</si>
  <si>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</si>
  <si>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</si>
  <si>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</si>
  <si>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</si>
  <si>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</si>
  <si>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</si>
  <si>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</si>
  <si>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</si>
  <si>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</si>
  <si>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</si>
  <si>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</si>
  <si>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</si>
  <si>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</si>
  <si>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</si>
  <si>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</si>
  <si>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</si>
  <si>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</si>
  <si>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</si>
  <si>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</si>
  <si>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</si>
  <si>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</si>
  <si>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</si>
  <si>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</si>
  <si>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</si>
  <si>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</si>
  <si>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</si>
  <si>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</si>
  <si>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</si>
  <si>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</si>
  <si>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</si>
  <si>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</si>
  <si>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</si>
  <si>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</si>
  <si>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</si>
  <si>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</si>
  <si>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</si>
  <si>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</si>
  <si>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</si>
  <si>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</si>
  <si>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</si>
  <si>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</si>
  <si>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</si>
  <si>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</si>
  <si>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宮城県涌谷町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</si>
  <si>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</si>
  <si>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</si>
  <si>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</si>
  <si>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</si>
  <si>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</si>
  <si>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</si>
  <si>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</si>
  <si>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</si>
  <si>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</si>
  <si>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</si>
  <si>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</si>
  <si>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</si>
  <si>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</si>
  <si>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</si>
  <si>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</si>
  <si>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</si>
  <si>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</si>
  <si>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</si>
  <si>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</si>
  <si>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</si>
  <si>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</si>
  <si>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</si>
  <si>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</si>
  <si>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</si>
  <si>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</si>
  <si>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</si>
  <si>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</si>
  <si>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</si>
  <si>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</si>
  <si>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</si>
  <si>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</si>
  <si>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</si>
  <si>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</si>
  <si>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</si>
  <si>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</si>
  <si>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</si>
  <si>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</si>
  <si>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</si>
  <si>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</si>
  <si>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</si>
  <si>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</si>
  <si>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</si>
  <si>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</si>
  <si>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</si>
  <si>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</si>
  <si>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</si>
  <si>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</si>
  <si>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</si>
  <si>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</si>
  <si>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</si>
  <si>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</si>
  <si>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</si>
  <si>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</si>
  <si>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</si>
  <si>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</si>
  <si>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</si>
  <si>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</si>
  <si>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</si>
  <si>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</si>
  <si>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</si>
  <si>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</si>
  <si>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</si>
  <si>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</si>
  <si>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</si>
  <si>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</si>
  <si>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</si>
  <si>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</si>
  <si>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</si>
  <si>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</si>
  <si>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</si>
  <si>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</si>
  <si>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</si>
  <si>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</si>
  <si>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</si>
  <si>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</si>
  <si>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</si>
  <si>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</si>
  <si>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</si>
  <si>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</si>
  <si>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</si>
  <si>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</si>
  <si>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</si>
  <si>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</si>
  <si>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</si>
  <si>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</si>
  <si>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</si>
  <si>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</si>
  <si>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</si>
  <si>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</si>
  <si>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</si>
  <si>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</si>
  <si>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</si>
  <si>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</si>
  <si>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</si>
  <si>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</si>
  <si>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</si>
  <si>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</si>
  <si>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</si>
  <si>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</si>
  <si>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</si>
  <si>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</si>
  <si>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</si>
  <si>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</si>
  <si>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</si>
  <si>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</si>
  <si>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</si>
  <si>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</si>
  <si>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</si>
  <si>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</si>
  <si>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</si>
  <si>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</si>
  <si>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</si>
  <si>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</si>
  <si>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</si>
  <si>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</si>
  <si>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</si>
  <si>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</si>
  <si>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</si>
  <si>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</si>
  <si>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</si>
  <si>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</si>
  <si>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</si>
  <si>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</si>
  <si>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</si>
  <si>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</si>
  <si>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</si>
  <si>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</si>
  <si>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</si>
  <si>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</si>
  <si>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</si>
  <si>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</si>
  <si>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</si>
  <si>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</si>
  <si>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</si>
  <si>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</si>
  <si>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</si>
  <si>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</si>
  <si>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</si>
  <si>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</si>
  <si>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</si>
  <si>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</si>
  <si>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</si>
  <si>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</si>
  <si>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</si>
  <si>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</si>
  <si>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</si>
  <si>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</si>
  <si>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</si>
  <si>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</si>
  <si>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</si>
  <si>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宮城県涌谷町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</si>
  <si>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</si>
  <si>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</si>
  <si>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</si>
  <si>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</si>
  <si>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</si>
  <si>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</si>
  <si>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</si>
  <si>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</si>
  <si>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</si>
  <si>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</si>
  <si>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</si>
  <si>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</si>
  <si>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</si>
  <si>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</si>
  <si>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</si>
  <si>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</si>
  <si>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</si>
  <si>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</si>
  <si>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</si>
  <si>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涌谷町一般会計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</si>
  <si>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</si>
  <si>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</si>
  <si>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</si>
  <si>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</si>
  <si>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</si>
  <si>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</si>
  <si>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</si>
  <si>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</si>
  <si>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</si>
  <si>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</si>
  <si>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</si>
  <si>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</si>
  <si>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</si>
  <si>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涌谷町国民健康保険事業勘定特別会計</t>
    <phoneticPr fontId="5"/>
  </si>
  <si>
    <t>涌谷町介護保険事業勘定特別会計</t>
    <phoneticPr fontId="5"/>
  </si>
  <si>
    <t>涌谷町後期高齢者医療保険事業勘定特別会計</t>
    <phoneticPr fontId="5"/>
  </si>
  <si>
    <t>涌谷町国民健康保険病院事業会計</t>
    <phoneticPr fontId="5"/>
  </si>
  <si>
    <t>法適用企業</t>
    <phoneticPr fontId="5"/>
  </si>
  <si>
    <t>涌谷町老人保健施設事業会計</t>
    <phoneticPr fontId="5"/>
  </si>
  <si>
    <t>涌谷町訪問看護ステーション事業会計</t>
    <phoneticPr fontId="5"/>
  </si>
  <si>
    <t>涌谷町水道事業会計</t>
    <phoneticPr fontId="5"/>
  </si>
  <si>
    <t>涌谷町下水道事業会計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</si>
  <si>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</si>
  <si>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</si>
  <si>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</si>
  <si>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</si>
  <si>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</si>
  <si>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</si>
  <si>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</si>
  <si>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</si>
  <si>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</si>
  <si>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</si>
  <si>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</si>
  <si>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</si>
  <si>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</si>
  <si>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</si>
  <si>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</si>
  <si>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</si>
  <si>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</si>
  <si>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</si>
  <si>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</si>
  <si>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</si>
  <si>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</si>
  <si>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</si>
  <si>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</si>
  <si>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</si>
  <si>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</si>
  <si>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</si>
  <si>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</si>
  <si>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</si>
  <si>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</si>
  <si>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</si>
  <si>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</si>
  <si>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</si>
  <si>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</si>
  <si>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</si>
  <si>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</si>
  <si>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</si>
  <si>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</si>
  <si>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</si>
  <si>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</si>
  <si>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</si>
  <si>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</si>
  <si>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</si>
  <si>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</si>
  <si>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</si>
  <si>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</si>
  <si>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</si>
  <si>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</si>
  <si>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</si>
  <si>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</si>
  <si>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</si>
  <si>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</si>
  <si>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</si>
  <si>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</si>
  <si>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</si>
  <si>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</si>
  <si>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</si>
  <si>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</si>
  <si>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</si>
  <si>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</si>
  <si>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</si>
  <si>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</si>
  <si>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</si>
  <si>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</si>
  <si>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</si>
  <si>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</si>
  <si>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</si>
  <si>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</si>
  <si>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</si>
  <si>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</si>
  <si>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</si>
  <si>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</si>
  <si>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</si>
  <si>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</si>
  <si>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</si>
  <si>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</si>
  <si>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</si>
  <si>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</si>
  <si>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</si>
  <si>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</si>
  <si>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</si>
  <si>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</si>
  <si>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</si>
  <si>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</si>
  <si>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</si>
  <si>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</si>
  <si>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</si>
  <si>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</si>
  <si>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</si>
  <si>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</si>
  <si>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</si>
  <si>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</si>
  <si>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</si>
  <si>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</si>
  <si>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</si>
  <si>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</si>
  <si>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</si>
  <si>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</si>
  <si>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</si>
  <si>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</si>
  <si>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</si>
  <si>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</si>
  <si>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</si>
  <si>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</si>
  <si>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</si>
  <si>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</si>
  <si>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</si>
  <si>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</si>
  <si>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</si>
  <si>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</si>
  <si>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</si>
  <si>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</si>
  <si>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</si>
  <si>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</si>
  <si>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</si>
  <si>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</si>
  <si>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</si>
  <si>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</si>
  <si>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</si>
  <si>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</si>
  <si>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</si>
  <si>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</si>
  <si>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</si>
  <si>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</si>
  <si>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</si>
  <si>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</si>
  <si>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</si>
  <si>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</si>
  <si>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</si>
  <si>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</si>
  <si>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</si>
  <si>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</si>
  <si>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</si>
  <si>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</si>
  <si>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</si>
  <si>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</si>
  <si>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0.59</t>
  </si>
  <si>
    <t>涌谷町水道事業会計</t>
  </si>
  <si>
    <t>涌谷町一般会計</t>
  </si>
  <si>
    <t>涌谷町下水道事業会計</t>
  </si>
  <si>
    <t>涌谷町介護保険事業勘定特別会計</t>
  </si>
  <si>
    <t>涌谷町老人保健施設事業会計</t>
  </si>
  <si>
    <t>涌谷町訪問看護ステーション事業会計</t>
  </si>
  <si>
    <t>涌谷町国民健康保険事業勘定特別会計</t>
  </si>
  <si>
    <t>涌谷町後期高齢者医療保険事業勘定特別会計</t>
  </si>
  <si>
    <t>その他会計（赤字）</t>
  </si>
  <si>
    <t>▲ 4.27</t>
  </si>
  <si>
    <t>▲ 1.68</t>
  </si>
  <si>
    <t>▲ 3.63</t>
  </si>
  <si>
    <t>▲ 2.14</t>
  </si>
  <si>
    <t>その他会計（黒字）</t>
  </si>
  <si>
    <t>R01</t>
    <phoneticPr fontId="5"/>
  </si>
  <si>
    <t>R02</t>
    <phoneticPr fontId="5"/>
  </si>
  <si>
    <t>R03</t>
    <phoneticPr fontId="5"/>
  </si>
  <si>
    <t>R04</t>
    <phoneticPr fontId="5"/>
  </si>
  <si>
    <t>R05</t>
    <phoneticPr fontId="5"/>
  </si>
  <si>
    <t>-</t>
    <phoneticPr fontId="2"/>
  </si>
  <si>
    <t>宮城県市町村職員退職手当組合</t>
  </si>
  <si>
    <t>宮城県市町村非常勤消防団員補償報償組合</t>
  </si>
  <si>
    <t>大崎地域広域行政事務組合</t>
  </si>
  <si>
    <t>宮城県市町村自治振興センター</t>
  </si>
  <si>
    <t>宮城県後期高齢者医療広域連合</t>
  </si>
  <si>
    <t>ふるさと涌谷創生基金</t>
    <rPh sb="4" eb="10">
      <t>ワクヤソウセイキキン</t>
    </rPh>
    <phoneticPr fontId="5"/>
  </si>
  <si>
    <t>震災復興基金</t>
    <rPh sb="0" eb="2">
      <t>シンサイ</t>
    </rPh>
    <rPh sb="2" eb="4">
      <t>フッコウ</t>
    </rPh>
    <rPh sb="4" eb="6">
      <t>キキン</t>
    </rPh>
    <phoneticPr fontId="20"/>
  </si>
  <si>
    <t>公営住宅用地取得基金</t>
    <rPh sb="0" eb="2">
      <t>コウエイ</t>
    </rPh>
    <rPh sb="2" eb="4">
      <t>ジュウタク</t>
    </rPh>
    <rPh sb="4" eb="6">
      <t>ヨウチ</t>
    </rPh>
    <rPh sb="6" eb="8">
      <t>シュトク</t>
    </rPh>
    <rPh sb="8" eb="10">
      <t>キキン</t>
    </rPh>
    <phoneticPr fontId="20"/>
  </si>
  <si>
    <t>ふるさと水と土保全基金</t>
    <rPh sb="4" eb="5">
      <t>ミズ</t>
    </rPh>
    <rPh sb="6" eb="7">
      <t>ツチ</t>
    </rPh>
    <rPh sb="7" eb="9">
      <t>ホゼン</t>
    </rPh>
    <rPh sb="9" eb="11">
      <t>キキン</t>
    </rPh>
    <phoneticPr fontId="5"/>
  </si>
  <si>
    <t>歴史文化基金</t>
    <rPh sb="0" eb="2">
      <t>レキシ</t>
    </rPh>
    <rPh sb="2" eb="4">
      <t>ブンカ</t>
    </rPh>
    <rPh sb="4" eb="6">
      <t>キキン</t>
    </rPh>
    <phoneticPr fontId="20"/>
  </si>
  <si>
    <t>宮城県後期高齢者医療事業会計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</si>
</sst>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87A1-4309-BD80-EF52233832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58809</c:v>
                </c:pt>
                <c:pt idx="1">
                  <c:v>33344</c:v>
                </c:pt>
                <c:pt idx="2">
                  <c:v>22495</c:v>
                </c:pt>
                <c:pt idx="3">
                  <c:v>47757</c:v>
                </c:pt>
                <c:pt idx="4">
                  <c:v>50774</c:v>
                </c:pt>
              </c:numCache>
            </c:numRef>
          </c:val>
          <c:smooth val="0"/>
          <c:extLst>
            <c:ext xmlns:c16="http://schemas.microsoft.com/office/drawing/2014/chart" uri="{C3380CC4-5D6E-409C-BE32-E72D297353CC}">
              <c16:uniqueId val="{00000001-87A1-4309-BD80-EF52233832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1.63</c:v>
                </c:pt>
                <c:pt idx="1">
                  <c:v>3.58</c:v>
                </c:pt>
                <c:pt idx="2">
                  <c:v>1.94</c:v>
                </c:pt>
                <c:pt idx="3">
                  <c:v>2.75</c:v>
                </c:pt>
                <c:pt idx="4">
                  <c:v>4.46</c:v>
                </c:pt>
              </c:numCache>
            </c:numRef>
          </c:val>
          <c:extLst>
            <c:ext xmlns:c16="http://schemas.microsoft.com/office/drawing/2014/chart" uri="{C3380CC4-5D6E-409C-BE32-E72D297353CC}">
              <c16:uniqueId val="{00000000-6C74-4C92-AC30-57F75D058C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13.34</c:v>
                </c:pt>
                <c:pt idx="1">
                  <c:v>13.99</c:v>
                </c:pt>
                <c:pt idx="2">
                  <c:v>20.74</c:v>
                </c:pt>
                <c:pt idx="3">
                  <c:v>28.51</c:v>
                </c:pt>
                <c:pt idx="4">
                  <c:v>30.46</c:v>
                </c:pt>
              </c:numCache>
            </c:numRef>
          </c:val>
          <c:extLst>
            <c:ext xmlns:c16="http://schemas.microsoft.com/office/drawing/2014/chart" uri="{C3380CC4-5D6E-409C-BE32-E72D297353CC}">
              <c16:uniqueId val="{00000001-6C74-4C92-AC30-57F75D058C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-0.59</c:v>
                </c:pt>
                <c:pt idx="1">
                  <c:v>3.13</c:v>
                </c:pt>
                <c:pt idx="2">
                  <c:v>5.91</c:v>
                </c:pt>
                <c:pt idx="3">
                  <c:v>8.43</c:v>
                </c:pt>
                <c:pt idx="4">
                  <c:v>3.21</c:v>
                </c:pt>
              </c:numCache>
            </c:numRef>
          </c:val>
          <c:smooth val="0"/>
          <c:extLst>
            <c:ext xmlns:c16="http://schemas.microsoft.com/office/drawing/2014/chart" uri="{C3380CC4-5D6E-409C-BE32-E72D297353CC}">
              <c16:uniqueId val="{00000002-6C74-4C92-AC30-57F75D058C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1.79</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3382-4947-BF9D-DB58E588EF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4.2699999999999996</c:v>
                </c:pt>
                <c:pt idx="1">
                  <c:v>#N/A</c:v>
                </c:pt>
                <c:pt idx="2">
                  <c:v>1.68</c:v>
                </c:pt>
                <c:pt idx="3">
                  <c:v>#N/A</c:v>
                </c:pt>
                <c:pt idx="4">
                  <c:v>3.63</c:v>
                </c:pt>
                <c:pt idx="5">
                  <c:v>#N/A</c:v>
                </c:pt>
                <c:pt idx="6">
                  <c:v>2.14</c:v>
                </c:pt>
                <c:pt idx="7">
                  <c:v>#N/A</c:v>
                </c:pt>
                <c:pt idx="8">
                  <c:v>0</c:v>
                </c:pt>
                <c:pt idx="9">
                  <c:v>0</c:v>
                </c:pt>
              </c:numCache>
            </c:numRef>
          </c:val>
          <c:extLst>
            <c:ext xmlns:c16="http://schemas.microsoft.com/office/drawing/2014/chart" uri="{C3380CC4-5D6E-409C-BE32-E72D297353CC}">
              <c16:uniqueId val="{00000001-3382-4947-BF9D-DB58E588EFF1}"/>
            </c:ext>
          </c:extLst>
        </c:ser>
        <c:ser>
          <c:idx val="2"/>
          <c:order val="2"/>
          <c:tx>
            <c:strRef>
              <c:f>データシート!$A$29</c:f>
              <c:strCache>
                <c:ptCount val="1"/>
                <c:pt idx="0">
                  <c:v>涌谷町後期高齢者医療保険事業勘定特別会計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0.1</c:v>
                </c:pt>
                <c:pt idx="4">
                  <c:v>#N/A</c:v>
                </c:pt>
                <c:pt idx="5">
                  <c:v>0.1</c:v>
                </c:pt>
                <c:pt idx="6">
                  <c:v>#N/A</c:v>
                </c:pt>
                <c:pt idx="7">
                  <c:v>0.11</c:v>
                </c:pt>
                <c:pt idx="8">
                  <c:v>#N/A</c:v>
                </c:pt>
                <c:pt idx="9">
                  <c:v>0.12</c:v>
                </c:pt>
              </c:numCache>
            </c:numRef>
          </c:val>
          <c:extLst>
            <c:ext xmlns:c16="http://schemas.microsoft.com/office/drawing/2014/chart" uri="{C3380CC4-5D6E-409C-BE32-E72D297353CC}">
              <c16:uniqueId val="{00000002-3382-4947-BF9D-DB58E588EFF1}"/>
            </c:ext>
          </c:extLst>
        </c:ser>
        <c:ser>
          <c:idx val="3"/>
          <c:order val="3"/>
          <c:tx>
            <c:strRef>
              <c:f>データシート!$A$30</c:f>
              <c:strCache>
                <c:ptCount val="1"/>
                <c:pt idx="0">
                  <c:v>涌谷町国民健康保険事業勘定特別会計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0.87</c:v>
                </c:pt>
                <c:pt idx="2">
                  <c:v>#N/A</c:v>
                </c:pt>
                <c:pt idx="3">
                  <c:v>0.64</c:v>
                </c:pt>
                <c:pt idx="4">
                  <c:v>#N/A</c:v>
                </c:pt>
                <c:pt idx="5">
                  <c:v>0.35</c:v>
                </c:pt>
                <c:pt idx="6">
                  <c:v>#N/A</c:v>
                </c:pt>
                <c:pt idx="7">
                  <c:v>0.4</c:v>
                </c:pt>
                <c:pt idx="8">
                  <c:v>#N/A</c:v>
                </c:pt>
                <c:pt idx="9">
                  <c:v>0.38</c:v>
                </c:pt>
              </c:numCache>
            </c:numRef>
          </c:val>
          <c:extLst>
            <c:ext xmlns:c16="http://schemas.microsoft.com/office/drawing/2014/chart" uri="{C3380CC4-5D6E-409C-BE32-E72D297353CC}">
              <c16:uniqueId val="{00000003-3382-4947-BF9D-DB58E588EFF1}"/>
            </c:ext>
          </c:extLst>
        </c:ser>
        <c:ser>
          <c:idx val="4"/>
          <c:order val="4"/>
          <c:tx>
            <c:strRef>
              <c:f>データシート!$A$31</c:f>
              <c:strCache>
                <c:ptCount val="1"/>
                <c:pt idx="0">
                  <c:v>涌谷町訪問看護ステーション事業会計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c:v>
                </c:pt>
                <c:pt idx="2">
                  <c:v>#N/A</c:v>
                </c:pt>
                <c:pt idx="3">
                  <c:v>1.24</c:v>
                </c:pt>
                <c:pt idx="4">
                  <c:v>#N/A</c:v>
                </c:pt>
                <c:pt idx="5">
                  <c:v>1.1200000000000001</c:v>
                </c:pt>
                <c:pt idx="6">
                  <c:v>#N/A</c:v>
                </c:pt>
                <c:pt idx="7">
                  <c:v>0.77</c:v>
                </c:pt>
                <c:pt idx="8">
                  <c:v>#N/A</c:v>
                </c:pt>
                <c:pt idx="9">
                  <c:v>0.49</c:v>
                </c:pt>
              </c:numCache>
            </c:numRef>
          </c:val>
          <c:extLst>
            <c:ext xmlns:c16="http://schemas.microsoft.com/office/drawing/2014/chart" uri="{C3380CC4-5D6E-409C-BE32-E72D297353CC}">
              <c16:uniqueId val="{00000004-3382-4947-BF9D-DB58E588EFF1}"/>
            </c:ext>
          </c:extLst>
        </c:ser>
        <c:ser>
          <c:idx val="5"/>
          <c:order val="5"/>
          <c:tx>
            <c:strRef>
              <c:f>データシート!$A$32</c:f>
              <c:strCache>
                <c:ptCount val="1"/>
                <c:pt idx="0">
                  <c:v>涌谷町老人保健施設事業会計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1.43</c:v>
                </c:pt>
                <c:pt idx="2">
                  <c:v>#N/A</c:v>
                </c:pt>
                <c:pt idx="3">
                  <c:v>1.26</c:v>
                </c:pt>
                <c:pt idx="4">
                  <c:v>#N/A</c:v>
                </c:pt>
                <c:pt idx="5">
                  <c:v>1.2</c:v>
                </c:pt>
                <c:pt idx="6">
                  <c:v>#N/A</c:v>
                </c:pt>
                <c:pt idx="7">
                  <c:v>0.48</c:v>
                </c:pt>
                <c:pt idx="8">
                  <c:v>#N/A</c:v>
                </c:pt>
                <c:pt idx="9">
                  <c:v>0.63</c:v>
                </c:pt>
              </c:numCache>
            </c:numRef>
          </c:val>
          <c:extLst>
            <c:ext xmlns:c16="http://schemas.microsoft.com/office/drawing/2014/chart" uri="{C3380CC4-5D6E-409C-BE32-E72D297353CC}">
              <c16:uniqueId val="{00000005-3382-4947-BF9D-DB58E588EFF1}"/>
            </c:ext>
          </c:extLst>
        </c:ser>
        <c:ser>
          <c:idx val="6"/>
          <c:order val="6"/>
          <c:tx>
            <c:strRef>
              <c:f>データシート!$A$33</c:f>
              <c:strCache>
                <c:ptCount val="1"/>
                <c:pt idx="0">
                  <c:v>涌谷町介護保険事業勘定特別会計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0.53</c:v>
                </c:pt>
                <c:pt idx="4">
                  <c:v>#N/A</c:v>
                </c:pt>
                <c:pt idx="5">
                  <c:v>1.46</c:v>
                </c:pt>
                <c:pt idx="6">
                  <c:v>#N/A</c:v>
                </c:pt>
                <c:pt idx="7">
                  <c:v>1.2</c:v>
                </c:pt>
                <c:pt idx="8">
                  <c:v>#N/A</c:v>
                </c:pt>
                <c:pt idx="9">
                  <c:v>0.85</c:v>
                </c:pt>
              </c:numCache>
            </c:numRef>
          </c:val>
          <c:extLst>
            <c:ext xmlns:c16="http://schemas.microsoft.com/office/drawing/2014/chart" uri="{C3380CC4-5D6E-409C-BE32-E72D297353CC}">
              <c16:uniqueId val="{00000006-3382-4947-BF9D-DB58E588EFF1}"/>
            </c:ext>
          </c:extLst>
        </c:ser>
        <c:ser>
          <c:idx val="7"/>
          <c:order val="7"/>
          <c:tx>
            <c:strRef>
              <c:f>データシート!$A$34</c:f>
              <c:strCache>
                <c:ptCount val="1"/>
                <c:pt idx="0">
                  <c:v>涌谷町下水道事業会計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2.12</c:v>
                </c:pt>
                <c:pt idx="4">
                  <c:v>#N/A</c:v>
                </c:pt>
                <c:pt idx="5">
                  <c:v>2.3199999999999998</c:v>
                </c:pt>
                <c:pt idx="6">
                  <c:v>#N/A</c:v>
                </c:pt>
                <c:pt idx="7">
                  <c:v>2.56</c:v>
                </c:pt>
                <c:pt idx="8">
                  <c:v>#N/A</c:v>
                </c:pt>
                <c:pt idx="9">
                  <c:v>3.09</c:v>
                </c:pt>
              </c:numCache>
            </c:numRef>
          </c:val>
          <c:extLst>
            <c:ext xmlns:c16="http://schemas.microsoft.com/office/drawing/2014/chart" uri="{C3380CC4-5D6E-409C-BE32-E72D297353CC}">
              <c16:uniqueId val="{00000007-3382-4947-BF9D-DB58E588EFF1}"/>
            </c:ext>
          </c:extLst>
        </c:ser>
        <c:ser>
          <c:idx val="8"/>
          <c:order val="8"/>
          <c:tx>
            <c:strRef>
              <c:f>データシート!$A$35</c:f>
              <c:strCache>
                <c:ptCount val="1"/>
                <c:pt idx="0">
                  <c:v>涌谷町一般会計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1.62</c:v>
                </c:pt>
                <c:pt idx="2">
                  <c:v>#N/A</c:v>
                </c:pt>
                <c:pt idx="3">
                  <c:v>3.58</c:v>
                </c:pt>
                <c:pt idx="4">
                  <c:v>#N/A</c:v>
                </c:pt>
                <c:pt idx="5">
                  <c:v>1.93</c:v>
                </c:pt>
                <c:pt idx="6">
                  <c:v>#N/A</c:v>
                </c:pt>
                <c:pt idx="7">
                  <c:v>2.75</c:v>
                </c:pt>
                <c:pt idx="8">
                  <c:v>#N/A</c:v>
                </c:pt>
                <c:pt idx="9">
                  <c:v>4.45</c:v>
                </c:pt>
              </c:numCache>
            </c:numRef>
          </c:val>
          <c:extLst>
            <c:ext xmlns:c16="http://schemas.microsoft.com/office/drawing/2014/chart" uri="{C3380CC4-5D6E-409C-BE32-E72D297353CC}">
              <c16:uniqueId val="{00000008-3382-4947-BF9D-DB58E588EFF1}"/>
            </c:ext>
          </c:extLst>
        </c:ser>
        <c:ser>
          <c:idx val="9"/>
          <c:order val="9"/>
          <c:tx>
            <c:strRef>
              <c:f>データシート!$A$36</c:f>
              <c:strCache>
                <c:ptCount val="1"/>
                <c:pt idx="0">
                  <c:v>涌谷町水道事業会計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5.73</c:v>
                </c:pt>
                <c:pt idx="2">
                  <c:v>#N/A</c:v>
                </c:pt>
                <c:pt idx="3">
                  <c:v>5.65</c:v>
                </c:pt>
                <c:pt idx="4">
                  <c:v>#N/A</c:v>
                </c:pt>
                <c:pt idx="5">
                  <c:v>6.27</c:v>
                </c:pt>
                <c:pt idx="6">
                  <c:v>#N/A</c:v>
                </c:pt>
                <c:pt idx="7">
                  <c:v>6.87</c:v>
                </c:pt>
                <c:pt idx="8">
                  <c:v>#N/A</c:v>
                </c:pt>
                <c:pt idx="9">
                  <c:v>7.65</c:v>
                </c:pt>
              </c:numCache>
            </c:numRef>
          </c:val>
          <c:extLst>
            <c:ext xmlns:c16="http://schemas.microsoft.com/office/drawing/2014/chart" uri="{C3380CC4-5D6E-409C-BE32-E72D297353CC}">
              <c16:uniqueId val="{00000009-3382-4947-BF9D-DB58E588EF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687</c:v>
                </c:pt>
                <c:pt idx="5">
                  <c:v>670</c:v>
                </c:pt>
                <c:pt idx="8">
                  <c:v>672</c:v>
                </c:pt>
                <c:pt idx="11">
                  <c:v>663</c:v>
                </c:pt>
                <c:pt idx="14">
                  <c:v>644</c:v>
                </c:pt>
              </c:numCache>
            </c:numRef>
          </c:val>
          <c:extLst>
            <c:ext xmlns:c16="http://schemas.microsoft.com/office/drawing/2014/chart" uri="{C3380CC4-5D6E-409C-BE32-E72D297353CC}">
              <c16:uniqueId val="{00000000-24B8-419A-9B33-FC5FD8A4C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B8-419A-9B33-FC5FD8A4C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B8-419A-9B33-FC5FD8A4C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100</c:v>
                </c:pt>
                <c:pt idx="3">
                  <c:v>94</c:v>
                </c:pt>
                <c:pt idx="6">
                  <c:v>98</c:v>
                </c:pt>
                <c:pt idx="9">
                  <c:v>98</c:v>
                </c:pt>
                <c:pt idx="12">
                  <c:v>98</c:v>
                </c:pt>
              </c:numCache>
            </c:numRef>
          </c:val>
          <c:extLst>
            <c:ext xmlns:c16="http://schemas.microsoft.com/office/drawing/2014/chart" uri="{C3380CC4-5D6E-409C-BE32-E72D297353CC}">
              <c16:uniqueId val="{00000003-24B8-419A-9B33-FC5FD8A4C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301</c:v>
                </c:pt>
                <c:pt idx="3">
                  <c:v>282</c:v>
                </c:pt>
                <c:pt idx="6">
                  <c:v>271</c:v>
                </c:pt>
                <c:pt idx="9">
                  <c:v>257</c:v>
                </c:pt>
                <c:pt idx="12">
                  <c:v>262</c:v>
                </c:pt>
              </c:numCache>
            </c:numRef>
          </c:val>
          <c:extLst>
            <c:ext xmlns:c16="http://schemas.microsoft.com/office/drawing/2014/chart" uri="{C3380CC4-5D6E-409C-BE32-E72D297353CC}">
              <c16:uniqueId val="{00000004-24B8-419A-9B33-FC5FD8A4C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c:v>
                </c:pt>
                <c:pt idx="3">
                  <c:v>13</c:v>
                </c:pt>
                <c:pt idx="6">
                  <c:v>0</c:v>
                </c:pt>
                <c:pt idx="9">
                  <c:v>0</c:v>
                </c:pt>
                <c:pt idx="12">
                  <c:v>0</c:v>
                </c:pt>
              </c:numCache>
            </c:numRef>
          </c:val>
          <c:extLst>
            <c:ext xmlns:c16="http://schemas.microsoft.com/office/drawing/2014/chart" uri="{C3380CC4-5D6E-409C-BE32-E72D297353CC}">
              <c16:uniqueId val="{00000005-24B8-419A-9B33-FC5FD8A4C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B8-419A-9B33-FC5FD8A4C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586</c:v>
                </c:pt>
                <c:pt idx="3">
                  <c:v>668</c:v>
                </c:pt>
                <c:pt idx="6">
                  <c:v>543</c:v>
                </c:pt>
                <c:pt idx="9">
                  <c:v>556</c:v>
                </c:pt>
                <c:pt idx="12">
                  <c:v>577</c:v>
                </c:pt>
              </c:numCache>
            </c:numRef>
          </c:val>
          <c:extLst>
            <c:ext xmlns:c16="http://schemas.microsoft.com/office/drawing/2014/chart" uri="{C3380CC4-5D6E-409C-BE32-E72D297353CC}">
              <c16:uniqueId val="{00000007-24B8-419A-9B33-FC5FD8A4CE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313</c:v>
                </c:pt>
                <c:pt idx="2">
                  <c:v>#N/A</c:v>
                </c:pt>
                <c:pt idx="3">
                  <c:v>#N/A</c:v>
                </c:pt>
                <c:pt idx="4">
                  <c:v>387</c:v>
                </c:pt>
                <c:pt idx="5">
                  <c:v>#N/A</c:v>
                </c:pt>
                <c:pt idx="6">
                  <c:v>#N/A</c:v>
                </c:pt>
                <c:pt idx="7">
                  <c:v>240</c:v>
                </c:pt>
                <c:pt idx="8">
                  <c:v>#N/A</c:v>
                </c:pt>
                <c:pt idx="9">
                  <c:v>#N/A</c:v>
                </c:pt>
                <c:pt idx="10">
                  <c:v>248</c:v>
                </c:pt>
                <c:pt idx="11">
                  <c:v>#N/A</c:v>
                </c:pt>
                <c:pt idx="12">
                  <c:v>#N/A</c:v>
                </c:pt>
                <c:pt idx="13">
                  <c:v>293</c:v>
                </c:pt>
                <c:pt idx="14">
                  <c:v>#N/A</c:v>
                </c:pt>
              </c:numCache>
            </c:numRef>
          </c:val>
          <c:smooth val="0"/>
          <c:extLst>
            <c:ext xmlns:c16="http://schemas.microsoft.com/office/drawing/2014/chart" uri="{C3380CC4-5D6E-409C-BE32-E72D297353CC}">
              <c16:uniqueId val="{00000008-24B8-419A-9B33-FC5FD8A4CE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6762</c:v>
                </c:pt>
                <c:pt idx="5">
                  <c:v>6544</c:v>
                </c:pt>
                <c:pt idx="8">
                  <c:v>6177</c:v>
                </c:pt>
                <c:pt idx="11">
                  <c:v>5965</c:v>
                </c:pt>
                <c:pt idx="14">
                  <c:v>5995</c:v>
                </c:pt>
              </c:numCache>
            </c:numRef>
          </c:val>
          <c:extLst>
            <c:ext xmlns:c16="http://schemas.microsoft.com/office/drawing/2014/chart" uri="{C3380CC4-5D6E-409C-BE32-E72D297353CC}">
              <c16:uniqueId val="{00000000-60E7-42DA-ABCC-49B5A10A05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308</c:v>
                </c:pt>
                <c:pt idx="5">
                  <c:v>268</c:v>
                </c:pt>
                <c:pt idx="8">
                  <c:v>220</c:v>
                </c:pt>
                <c:pt idx="11">
                  <c:v>172</c:v>
                </c:pt>
                <c:pt idx="14">
                  <c:v>131</c:v>
                </c:pt>
              </c:numCache>
            </c:numRef>
          </c:val>
          <c:extLst>
            <c:ext xmlns:c16="http://schemas.microsoft.com/office/drawing/2014/chart" uri="{C3380CC4-5D6E-409C-BE32-E72D297353CC}">
              <c16:uniqueId val="{00000001-60E7-42DA-ABCC-49B5A10A05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2065</c:v>
                </c:pt>
                <c:pt idx="5">
                  <c:v>2167</c:v>
                </c:pt>
                <c:pt idx="8">
                  <c:v>3106</c:v>
                </c:pt>
                <c:pt idx="11">
                  <c:v>3843</c:v>
                </c:pt>
                <c:pt idx="14">
                  <c:v>4120</c:v>
                </c:pt>
              </c:numCache>
            </c:numRef>
          </c:val>
          <c:extLst>
            <c:ext xmlns:c16="http://schemas.microsoft.com/office/drawing/2014/chart" uri="{C3380CC4-5D6E-409C-BE32-E72D297353CC}">
              <c16:uniqueId val="{00000002-60E7-42DA-ABCC-49B5A10A05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E7-42DA-ABCC-49B5A10A05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E7-42DA-ABCC-49B5A10A05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E7-42DA-ABCC-49B5A10A05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206</c:v>
                </c:pt>
                <c:pt idx="3">
                  <c:v>257</c:v>
                </c:pt>
                <c:pt idx="6">
                  <c:v>334</c:v>
                </c:pt>
                <c:pt idx="9">
                  <c:v>346</c:v>
                </c:pt>
                <c:pt idx="12">
                  <c:v>369</c:v>
                </c:pt>
              </c:numCache>
            </c:numRef>
          </c:val>
          <c:extLst>
            <c:ext xmlns:c16="http://schemas.microsoft.com/office/drawing/2014/chart" uri="{C3380CC4-5D6E-409C-BE32-E72D297353CC}">
              <c16:uniqueId val="{00000006-60E7-42DA-ABCC-49B5A10A05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540</c:v>
                </c:pt>
                <c:pt idx="3">
                  <c:v>624</c:v>
                </c:pt>
                <c:pt idx="6">
                  <c:v>725</c:v>
                </c:pt>
                <c:pt idx="9">
                  <c:v>696</c:v>
                </c:pt>
                <c:pt idx="12">
                  <c:v>1018</c:v>
                </c:pt>
              </c:numCache>
            </c:numRef>
          </c:val>
          <c:extLst>
            <c:ext xmlns:c16="http://schemas.microsoft.com/office/drawing/2014/chart" uri="{C3380CC4-5D6E-409C-BE32-E72D297353CC}">
              <c16:uniqueId val="{00000007-60E7-42DA-ABCC-49B5A10A05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3819</c:v>
                </c:pt>
                <c:pt idx="3">
                  <c:v>3345</c:v>
                </c:pt>
                <c:pt idx="6">
                  <c:v>3002</c:v>
                </c:pt>
                <c:pt idx="9">
                  <c:v>2697</c:v>
                </c:pt>
                <c:pt idx="12">
                  <c:v>2544</c:v>
                </c:pt>
              </c:numCache>
            </c:numRef>
          </c:val>
          <c:extLst>
            <c:ext xmlns:c16="http://schemas.microsoft.com/office/drawing/2014/chart" uri="{C3380CC4-5D6E-409C-BE32-E72D297353CC}">
              <c16:uniqueId val="{00000008-60E7-42DA-ABCC-49B5A10A05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26</c:v>
                </c:pt>
                <c:pt idx="12">
                  <c:v>23</c:v>
                </c:pt>
              </c:numCache>
            </c:numRef>
          </c:val>
          <c:extLst>
            <c:ext xmlns:c16="http://schemas.microsoft.com/office/drawing/2014/chart" uri="{C3380CC4-5D6E-409C-BE32-E72D297353CC}">
              <c16:uniqueId val="{00000009-60E7-42DA-ABCC-49B5A10A05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6689</c:v>
                </c:pt>
                <c:pt idx="3">
                  <c:v>6453</c:v>
                </c:pt>
                <c:pt idx="6">
                  <c:v>6357</c:v>
                </c:pt>
                <c:pt idx="9">
                  <c:v>6318</c:v>
                </c:pt>
                <c:pt idx="12">
                  <c:v>6290</c:v>
                </c:pt>
              </c:numCache>
            </c:numRef>
          </c:val>
          <c:extLst>
            <c:ext xmlns:c16="http://schemas.microsoft.com/office/drawing/2014/chart" uri="{C3380CC4-5D6E-409C-BE32-E72D297353CC}">
              <c16:uniqueId val="{0000000A-60E7-42DA-ABCC-49B5A10A05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2120</c:v>
                </c:pt>
                <c:pt idx="2">
                  <c:v>#N/A</c:v>
                </c:pt>
                <c:pt idx="3">
                  <c:v>#N/A</c:v>
                </c:pt>
                <c:pt idx="4">
                  <c:v>1698</c:v>
                </c:pt>
                <c:pt idx="5">
                  <c:v>#N/A</c:v>
                </c:pt>
                <c:pt idx="6">
                  <c:v>#N/A</c:v>
                </c:pt>
                <c:pt idx="7">
                  <c:v>914</c:v>
                </c:pt>
                <c:pt idx="8">
                  <c:v>#N/A</c:v>
                </c:pt>
                <c:pt idx="9">
                  <c:v>#N/A</c:v>
                </c:pt>
                <c:pt idx="10">
                  <c:v>103</c:v>
                </c:pt>
                <c:pt idx="11">
                  <c:v>#N/A</c:v>
                </c:pt>
                <c:pt idx="12">
                  <c:v>#N/A</c:v>
                </c:pt>
                <c:pt idx="13">
                  <c:v>0</c:v>
                </c:pt>
                <c:pt idx="14">
                  <c:v>#N/A</c:v>
                </c:pt>
              </c:numCache>
            </c:numRef>
          </c:val>
          <c:smooth val="0"/>
          <c:extLst>
            <c:ext xmlns:c16="http://schemas.microsoft.com/office/drawing/2014/chart" uri="{C3380CC4-5D6E-409C-BE32-E72D297353CC}">
              <c16:uniqueId val="{0000000B-60E7-42DA-ABCC-49B5A10A05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1057</c:v>
                </c:pt>
                <c:pt idx="1">
                  <c:v>1443</c:v>
                </c:pt>
                <c:pt idx="2">
                  <c:v>1521</c:v>
                </c:pt>
              </c:numCache>
            </c:numRef>
          </c:val>
          <c:extLst>
            <c:ext xmlns:c16="http://schemas.microsoft.com/office/drawing/2014/chart" uri="{C3380CC4-5D6E-409C-BE32-E72D297353CC}">
              <c16:uniqueId val="{00000000-6CDC-44DE-81D7-C3AFD58DDE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607</c:v>
                </c:pt>
                <c:pt idx="1">
                  <c:v>668</c:v>
                </c:pt>
                <c:pt idx="2">
                  <c:v>669</c:v>
                </c:pt>
              </c:numCache>
            </c:numRef>
          </c:val>
          <c:extLst>
            <c:ext xmlns:c16="http://schemas.microsoft.com/office/drawing/2014/chart" uri="{C3380CC4-5D6E-409C-BE32-E72D297353CC}">
              <c16:uniqueId val="{00000001-6CDC-44DE-81D7-C3AFD58DDE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665</c:v>
                </c:pt>
                <c:pt idx="1">
                  <c:v>732</c:v>
                </c:pt>
                <c:pt idx="2">
                  <c:v>884</c:v>
                </c:pt>
              </c:numCache>
            </c:numRef>
          </c:val>
          <c:extLst>
            <c:ext xmlns:c16="http://schemas.microsoft.com/office/drawing/2014/chart" uri="{C3380CC4-5D6E-409C-BE32-E72D297353CC}">
              <c16:uniqueId val="{00000002-6CDC-44DE-81D7-C3AFD58DDE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14,628
14,569
82.16
8,708,894
8,448,639
222,591
4,991,030
6,290,456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令和元年度からほぼ横ばい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もほぼ同値となった。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下水道費の減少や、スクールバスの減便等により、前年度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3,900</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基準財政収入額においては、町内業者の業績回復による法人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や、地方消費税交付金の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類似団体平均値より低い数値で推移しているため、自主財源確保のために、移住定住政策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をはじめとした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、町有地への企業誘致等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を推進していく。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令和元年度から令和３年度までは減少傾向にあったが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は再び上昇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に転じ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令和５年度について、分母である歳入においては、普通交付税、臨時財政対策債、地方税の減少が主な要因となり、総額で約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万円減少となった。分子である歳出においては、財政再建計画中により、前年度に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続き歳出の抑制に取組んだものの、病院事業会計や一部事務組合等への負担金、人件費の増加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財政再建計画が令和５年度で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満了</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が、今後は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新規事業の開始や、物価高騰による経常経費の増加に注視し、財政運営に取り組む必要がある。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539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62</xdr:row>
      <xdr:rowOff>15494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61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86136"/>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148336</xdr:rowOff>
    </xdr:from>
    <xdr:to>
      <xdr:col>15</xdr:col>
      <xdr:colOff>133350</xdr:colOff>
      <xdr:row>61</xdr:row>
      <xdr:rowOff>78486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類似団体平均値と比較すると、低い額で推移しているが、令和５年度においては、前年度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1,503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令和５年度決算において、人件費</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任期の定めのない常勤職員の基本給、期末・勤勉手当が増加したことに加え、会計年度任用職員（フルタイム）の基本給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が主な増要因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物件費については、新型コロナウイルス</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対応</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として実施していたスクールバス</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臨時増便分</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の運行が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終了したことに加え、新型コロナウイルスワクチン接種委託料の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放射能汚染廃棄物</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処理業務委託料の減</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少</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等が主な</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人件費、物価高騰による経費上昇と当町の財政状況を踏まえ、今後も必要経費の見極めを</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行っていく</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71762</xdr:rowOff>
    </xdr:from>
    <xdr:to>
      <xdr:col>23</xdr:col>
      <xdr:colOff>133350</xdr:colOff>
      <xdr:row>82</xdr:row>
      <xdr:rowOff>86269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0662"/>
          <a:ext cx="8382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68579</xdr:rowOff>
    </xdr:from>
    <xdr:to>
      <xdr:col>19</xdr:col>
      <xdr:colOff>133350</xdr:colOff>
      <xdr:row>82</xdr:row>
      <xdr:rowOff>71762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6029"/>
          <a:ext cx="889000" cy="17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68579</xdr:rowOff>
    </xdr:from>
    <xdr:to>
      <xdr:col>15</xdr:col>
      <xdr:colOff>82550</xdr:colOff>
      <xdr:row>82</xdr:row>
      <xdr:rowOff>32209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56029"/>
          <a:ext cx="889000" cy="1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105586</xdr:rowOff>
    </xdr:from>
    <xdr:to>
      <xdr:col>11</xdr:col>
      <xdr:colOff>31750</xdr:colOff>
      <xdr:row>82</xdr:row>
      <xdr:rowOff>32209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21586"/>
          <a:ext cx="889000" cy="2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35469</xdr:rowOff>
    </xdr:from>
    <xdr:to>
      <xdr:col>23</xdr:col>
      <xdr:colOff>184150</xdr:colOff>
      <xdr:row>82</xdr:row>
      <xdr:rowOff>137069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51996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20962</xdr:rowOff>
    </xdr:from>
    <xdr:to>
      <xdr:col>19</xdr:col>
      <xdr:colOff>184150</xdr:colOff>
      <xdr:row>82</xdr:row>
      <xdr:rowOff>122562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132739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17779</xdr:rowOff>
    </xdr:from>
    <xdr:to>
      <xdr:col>15</xdr:col>
      <xdr:colOff>133350</xdr:colOff>
      <xdr:row>81</xdr:row>
      <xdr:rowOff>119379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129556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152859</xdr:rowOff>
    </xdr:from>
    <xdr:to>
      <xdr:col>11</xdr:col>
      <xdr:colOff>82550</xdr:colOff>
      <xdr:row>82</xdr:row>
      <xdr:rowOff>83009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93186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54786</xdr:rowOff>
    </xdr:from>
    <xdr:to>
      <xdr:col>7</xdr:col>
      <xdr:colOff>31750</xdr:colOff>
      <xdr:row>80</xdr:row>
      <xdr:rowOff>156386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従来から類似団体と比較して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ポイント程度低い数値で推移している。今後も人事院勧告に準拠し、指数の変動要因を分析しながら引き続き給与水準の適正化に努めていく。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130629</xdr:rowOff>
    </xdr:from>
    <xdr:to>
      <xdr:col>81</xdr:col>
      <xdr:colOff>44450</xdr:colOff>
      <xdr:row>81</xdr:row>
      <xdr:rowOff>45357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466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130629</xdr:rowOff>
    </xdr:from>
    <xdr:to>
      <xdr:col>77</xdr:col>
      <xdr:colOff>44450</xdr:colOff>
      <xdr:row>81</xdr:row>
      <xdr:rowOff>10886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466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983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82</xdr:row>
      <xdr:rowOff>97971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50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87284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79829</xdr:rowOff>
    </xdr:from>
    <xdr:to>
      <xdr:col>77</xdr:col>
      <xdr:colOff>95250</xdr:colOff>
      <xdr:row>81</xdr:row>
      <xdr:rowOff>9979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20156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6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131536</xdr:rowOff>
    </xdr:from>
    <xdr:to>
      <xdr:col>73</xdr:col>
      <xdr:colOff>44450</xdr:colOff>
      <xdr:row>81</xdr:row>
      <xdr:rowOff>61686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71863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類似団体平均並みの水準といえる。職員数は、公営企業会計部門も含めた総数で前年より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名減の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人となった。普通会計部門では昨年同数の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人、公営企業会計等部門において前年より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名減の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人となった。地方分権の推進や制度改正等による業務量の増加、断続的に発生する病休職員により、職員一人ひとりの負担が大きくなっている。今後も定員管理の見直しを行い、多様な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雇用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人材の活用や職員の柔軟な活用を図るなど、バランスを考慮した定員管理に努めていく。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70303</xdr:rowOff>
    </xdr:from>
    <xdr:to>
      <xdr:col>81</xdr:col>
      <xdr:colOff>44450</xdr:colOff>
      <xdr:row>62</xdr:row>
      <xdr:rowOff>106499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020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28938</xdr:rowOff>
    </xdr:from>
    <xdr:to>
      <xdr:col>77</xdr:col>
      <xdr:colOff>44450</xdr:colOff>
      <xdr:row>62</xdr:row>
      <xdr:rowOff>70303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5883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159022</xdr:rowOff>
    </xdr:from>
    <xdr:to>
      <xdr:col>72</xdr:col>
      <xdr:colOff>203200</xdr:colOff>
      <xdr:row>62</xdr:row>
      <xdr:rowOff>28938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747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159022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7783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55699</xdr:rowOff>
    </xdr:from>
    <xdr:to>
      <xdr:col>81</xdr:col>
      <xdr:colOff>95250</xdr:colOff>
      <xdr:row>62</xdr:row>
      <xdr:rowOff>157299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27776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19503</xdr:rowOff>
    </xdr:from>
    <xdr:to>
      <xdr:col>77</xdr:col>
      <xdr:colOff>95250</xdr:colOff>
      <xdr:row>62</xdr:row>
      <xdr:rowOff>121103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105880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149588</xdr:rowOff>
    </xdr:from>
    <xdr:to>
      <xdr:col>73</xdr:col>
      <xdr:colOff>44450</xdr:colOff>
      <xdr:row>62</xdr:row>
      <xdr:rowOff>79738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108222</xdr:rowOff>
    </xdr:from>
    <xdr:to>
      <xdr:col>68</xdr:col>
      <xdr:colOff>203200</xdr:colOff>
      <xdr:row>62</xdr:row>
      <xdr:rowOff>38372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23149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改善傾向となっている。令和５年度においては、前年度比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３ヵ年の入替年度である令和２年度と比較すると、分子においては、元利償還金、公営企業債繰入金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等により、分子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。分母においては、標準税収入額、普通交付税の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により、分母総</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結果、単年度の実質公債費比率は前年度比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となったが、入替年度である令和２年度の実質公債費比率が約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％であり、比較すると約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ポイント減少したため、３ヵ年平均値は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今後も計画的な地方債の発行、償還に努めていく。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84244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493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136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55033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228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当初の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ポイント以上の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が続いており、令和５年度においては、将来負担比率は発生していない。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下水道事業会計等の企業債残高が減少したことに加えて、財政調整基金やふるさと涌谷創生基金等の充当可能基金が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り、充当可能財源が将来負担額を上回ったため指標が改善した。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財政再建計画は令和５年度で満了</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が、改善した指標を維持し続けられるよう、引</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続き収支のバランスに注視した財政運営に取り組んでいく。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16616</xdr:rowOff>
    </xdr:from>
    <xdr:to>
      <xdr:col>77</xdr:col>
      <xdr:colOff>44450</xdr:colOff>
      <xdr:row>16</xdr:row>
      <xdr:rowOff>37677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16916"/>
          <a:ext cx="889000" cy="36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37677</xdr:rowOff>
    </xdr:from>
    <xdr:to>
      <xdr:col>72</xdr:col>
      <xdr:colOff>203200</xdr:colOff>
      <xdr:row>18</xdr:row>
      <xdr:rowOff>90911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80877"/>
          <a:ext cx="8890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90911</xdr:rowOff>
    </xdr:from>
    <xdr:to>
      <xdr:col>68</xdr:col>
      <xdr:colOff>152400</xdr:colOff>
      <xdr:row>19</xdr:row>
      <xdr:rowOff>164783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177011"/>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137266</xdr:rowOff>
    </xdr:from>
    <xdr:to>
      <xdr:col>77</xdr:col>
      <xdr:colOff>95250</xdr:colOff>
      <xdr:row>14</xdr:row>
      <xdr:rowOff>67416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52193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5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40111</xdr:rowOff>
    </xdr:from>
    <xdr:to>
      <xdr:col>68</xdr:col>
      <xdr:colOff>203200</xdr:colOff>
      <xdr:row>18</xdr:row>
      <xdr:rowOff>141711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126488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1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113983</xdr:rowOff>
    </xdr:from>
    <xdr:to>
      <xdr:col>64</xdr:col>
      <xdr:colOff>152400</xdr:colOff>
      <xdr:row>20</xdr:row>
      <xdr:rowOff>44133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28910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14,628
14,569
82.16
8,708,894
8,448,639
222,591
4,991,030
6,290,456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令和元年度から令和３年度にかけては減少傾向にあったが、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令和５年度の人件費については、任期の定めのない常勤職員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会計年度任用職員（フルタイム）の基本給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増加したことから、人件費全体で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03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令和５年度においては、前年度比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重層的支援体制整備事業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本格的に開始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ことに伴い、その委託料の発生が主な要因となっている。その他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にも委託料や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使用料及び賃借料の増加等、物価高騰や人件費上昇に伴う経費の増加が見られる。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79375</xdr:rowOff>
    </xdr:from>
    <xdr:to>
      <xdr:col>82</xdr:col>
      <xdr:colOff>107950</xdr:colOff>
      <xdr:row>14</xdr:row>
      <xdr:rowOff>98425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9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79375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41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41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15</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0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28575</xdr:rowOff>
    </xdr:from>
    <xdr:to>
      <xdr:col>78</xdr:col>
      <xdr:colOff>120650</xdr:colOff>
      <xdr:row>14</xdr:row>
      <xdr:rowOff>130175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140352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令和５年度の扶助費については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私立保育園・こども園への保育委託料や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障害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者自立支援給付費の増加が主な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57</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649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令和２年度決算から数値が上昇しており、令和５年度は前年度比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維持補修費においては、道路維持補修工事で減少したものの、繰出金において、後期高齢医療広域連合負担金や介護保険事業会計への繰出金増加が数値上昇の要因となった。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156935</xdr:rowOff>
    </xdr:from>
    <xdr:to>
      <xdr:col>78</xdr:col>
      <xdr:colOff>69850</xdr:colOff>
      <xdr:row>54</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243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156935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53</xdr:row>
      <xdr:rowOff>156935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62593</xdr:rowOff>
    </xdr:from>
    <xdr:to>
      <xdr:col>69</xdr:col>
      <xdr:colOff>142875</xdr:colOff>
      <xdr:row>53</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106135</xdr:rowOff>
    </xdr:from>
    <xdr:to>
      <xdr:col>65</xdr:col>
      <xdr:colOff>53975</xdr:colOff>
      <xdr:row>54</xdr:row>
      <xdr:rowOff>36285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46462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令和５年度においては、前年度比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ポイント上昇し、依然として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高値で推移している。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塵芥処理に係る大崎地域広域行政事務組合への負担金、病院事業会計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大崎市民病院への負担金の増加が主な要因となっている。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33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39</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558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39</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558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152146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756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135653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101346</xdr:rowOff>
    </xdr:from>
    <xdr:to>
      <xdr:col>69</xdr:col>
      <xdr:colOff>142875</xdr:colOff>
      <xdr:row>40</xdr:row>
      <xdr:rowOff>31496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令和５年度については、前年度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令和４年度から、償還の据置期間を廃止したことに加えて、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公共事業等債、社会福祉施設整備事業債、一般補助施設整備等事業債の元利償還金増加が主な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121286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829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60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78</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600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92711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70486</xdr:rowOff>
    </xdr:from>
    <xdr:to>
      <xdr:col>24</xdr:col>
      <xdr:colOff>76200</xdr:colOff>
      <xdr:row>78</xdr:row>
      <xdr:rowOff>636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87013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119397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傾向で、令和３年度、４年度においては類似団体平均とほぼ同数値となったが、令和５年度においては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物価高騰や人件費上昇の影響により、各経費の経常的経費も増加したため、前年度比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更なる物価高騰が見込まれることに加えて、財政再建計画が令和５年度で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満了</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等の実施も見込まれる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国内外の情勢等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と当町の財政状況を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しながら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、財政運営を行っていく必要がある。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01039"/>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800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80</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80061"/>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81</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72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121920</xdr:rowOff>
    </xdr:from>
    <xdr:to>
      <xdr:col>65</xdr:col>
      <xdr:colOff>53975</xdr:colOff>
      <xdr:row>81</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71167</xdr:rowOff>
    </xdr:from>
    <xdr:to>
      <xdr:col>29</xdr:col>
      <xdr:colOff>127000</xdr:colOff>
      <xdr:row>16</xdr:row>
      <xdr:rowOff>47295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0542"/>
          <a:ext cx="647700" cy="147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55944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75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47295</xdr:rowOff>
    </xdr:from>
    <xdr:to>
      <xdr:col>26</xdr:col>
      <xdr:colOff>50800</xdr:colOff>
      <xdr:row>16</xdr:row>
      <xdr:rowOff>169253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8120"/>
          <a:ext cx="698500" cy="1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169253</xdr:rowOff>
    </xdr:from>
    <xdr:to>
      <xdr:col>22</xdr:col>
      <xdr:colOff>114300</xdr:colOff>
      <xdr:row>17</xdr:row>
      <xdr:rowOff>48095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007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48095</xdr:rowOff>
    </xdr:from>
    <xdr:to>
      <xdr:col>18</xdr:col>
      <xdr:colOff>177800</xdr:colOff>
      <xdr:row>17</xdr:row>
      <xdr:rowOff>55508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0370"/>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20367</xdr:rowOff>
    </xdr:from>
    <xdr:to>
      <xdr:col>29</xdr:col>
      <xdr:colOff>177800</xdr:colOff>
      <xdr:row>15</xdr:row>
      <xdr:rowOff>121967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36894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167945</xdr:rowOff>
    </xdr:from>
    <xdr:to>
      <xdr:col>26</xdr:col>
      <xdr:colOff>101600</xdr:colOff>
      <xdr:row>16</xdr:row>
      <xdr:rowOff>98095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82872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7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118453</xdr:rowOff>
    </xdr:from>
    <xdr:to>
      <xdr:col>22</xdr:col>
      <xdr:colOff>165100</xdr:colOff>
      <xdr:row>17</xdr:row>
      <xdr:rowOff>48603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168745</xdr:rowOff>
    </xdr:from>
    <xdr:to>
      <xdr:col>19</xdr:col>
      <xdr:colOff>38100</xdr:colOff>
      <xdr:row>17</xdr:row>
      <xdr:rowOff>98895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83672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4708</xdr:rowOff>
    </xdr:from>
    <xdr:to>
      <xdr:col>15</xdr:col>
      <xdr:colOff>101600</xdr:colOff>
      <xdr:row>17</xdr:row>
      <xdr:rowOff>106308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91085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183350</xdr:rowOff>
    </xdr:from>
    <xdr:to>
      <xdr:col>29</xdr:col>
      <xdr:colOff>127000</xdr:colOff>
      <xdr:row>35</xdr:row>
      <xdr:rowOff>249930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3700"/>
          <a:ext cx="647700" cy="6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249930</xdr:rowOff>
    </xdr:from>
    <xdr:to>
      <xdr:col>26</xdr:col>
      <xdr:colOff>50800</xdr:colOff>
      <xdr:row>35</xdr:row>
      <xdr:rowOff>264275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0280"/>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91377</xdr:rowOff>
    </xdr:from>
    <xdr:to>
      <xdr:col>22</xdr:col>
      <xdr:colOff>114300</xdr:colOff>
      <xdr:row>35</xdr:row>
      <xdr:rowOff>264275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01727"/>
          <a:ext cx="698500" cy="17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91377</xdr:rowOff>
    </xdr:from>
    <xdr:to>
      <xdr:col>18</xdr:col>
      <xdr:colOff>177800</xdr:colOff>
      <xdr:row>35</xdr:row>
      <xdr:rowOff>188493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01727"/>
          <a:ext cx="698500" cy="9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132550</xdr:rowOff>
    </xdr:from>
    <xdr:to>
      <xdr:col>29</xdr:col>
      <xdr:colOff>177800</xdr:colOff>
      <xdr:row>35</xdr:row>
      <xdr:rowOff>234150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104627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199130</xdr:rowOff>
    </xdr:from>
    <xdr:to>
      <xdr:col>26</xdr:col>
      <xdr:colOff>101600</xdr:colOff>
      <xdr:row>35</xdr:row>
      <xdr:rowOff>300730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285507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9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213475</xdr:rowOff>
    </xdr:from>
    <xdr:to>
      <xdr:col>22</xdr:col>
      <xdr:colOff>165100</xdr:colOff>
      <xdr:row>35</xdr:row>
      <xdr:rowOff>315075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299852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40577</xdr:rowOff>
    </xdr:from>
    <xdr:to>
      <xdr:col>19</xdr:col>
      <xdr:colOff>38100</xdr:colOff>
      <xdr:row>35</xdr:row>
      <xdr:rowOff>142177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152354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1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137693</xdr:rowOff>
    </xdr:from>
    <xdr:to>
      <xdr:col>15</xdr:col>
      <xdr:colOff>101600</xdr:colOff>
      <xdr:row>35</xdr:row>
      <xdr:rowOff>239293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224070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14,628
14,569
82.16
8,708,894
8,448,639
222,591
4,991,030
6,290,456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61356</xdr:rowOff>
    </xdr:from>
    <xdr:to>
      <xdr:col>24</xdr:col>
      <xdr:colOff>63500</xdr:colOff>
      <xdr:row>36</xdr:row>
      <xdr:rowOff>149350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3556"/>
          <a:ext cx="838200" cy="8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68049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7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149350</xdr:rowOff>
    </xdr:from>
    <xdr:to>
      <xdr:col>19</xdr:col>
      <xdr:colOff>177800</xdr:colOff>
      <xdr:row>37</xdr:row>
      <xdr:rowOff>20371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1550"/>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43447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20158</xdr:rowOff>
    </xdr:from>
    <xdr:to>
      <xdr:col>15</xdr:col>
      <xdr:colOff>50800</xdr:colOff>
      <xdr:row>37</xdr:row>
      <xdr:rowOff>20371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63808"/>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75745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20158</xdr:rowOff>
    </xdr:from>
    <xdr:to>
      <xdr:col>10</xdr:col>
      <xdr:colOff>114300</xdr:colOff>
      <xdr:row>38</xdr:row>
      <xdr:rowOff>10329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3808"/>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153322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10556</xdr:rowOff>
    </xdr:from>
    <xdr:to>
      <xdr:col>24</xdr:col>
      <xdr:colOff>114300</xdr:colOff>
      <xdr:row>36</xdr:row>
      <xdr:rowOff>112156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160433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98550</xdr:rowOff>
    </xdr:from>
    <xdr:to>
      <xdr:col>20</xdr:col>
      <xdr:colOff>38100</xdr:colOff>
      <xdr:row>37</xdr:row>
      <xdr:rowOff>28700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19827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141021</xdr:rowOff>
    </xdr:from>
    <xdr:to>
      <xdr:col>15</xdr:col>
      <xdr:colOff>101600</xdr:colOff>
      <xdr:row>37</xdr:row>
      <xdr:rowOff>71171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140808</xdr:rowOff>
    </xdr:from>
    <xdr:to>
      <xdr:col>10</xdr:col>
      <xdr:colOff>165100</xdr:colOff>
      <xdr:row>37</xdr:row>
      <xdr:rowOff>70958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62085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130979</xdr:rowOff>
    </xdr:from>
    <xdr:to>
      <xdr:col>6</xdr:col>
      <xdr:colOff>38100</xdr:colOff>
      <xdr:row>38</xdr:row>
      <xdr:rowOff>61129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52256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68165</xdr:rowOff>
    </xdr:from>
    <xdr:to>
      <xdr:col>24</xdr:col>
      <xdr:colOff>63500</xdr:colOff>
      <xdr:row>57</xdr:row>
      <xdr:rowOff>124416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40815"/>
          <a:ext cx="838200" cy="5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68165</xdr:rowOff>
    </xdr:from>
    <xdr:to>
      <xdr:col>19</xdr:col>
      <xdr:colOff>177800</xdr:colOff>
      <xdr:row>58</xdr:row>
      <xdr:rowOff>131960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0815"/>
          <a:ext cx="889000" cy="2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xdr:rowOff>
    </xdr:from>
    <xdr:to>
      <xdr:col>15</xdr:col>
      <xdr:colOff>50800</xdr:colOff>
      <xdr:row>58</xdr:row>
      <xdr:rowOff>131960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73034"/>
          <a:ext cx="889000" cy="30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384</xdr:rowOff>
    </xdr:from>
    <xdr:to>
      <xdr:col>10</xdr:col>
      <xdr:colOff>114300</xdr:colOff>
      <xdr:row>58</xdr:row>
      <xdr:rowOff>116122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73034"/>
          <a:ext cx="889000" cy="2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71255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73616</xdr:rowOff>
    </xdr:from>
    <xdr:to>
      <xdr:col>24</xdr:col>
      <xdr:colOff>114300</xdr:colOff>
      <xdr:row>58</xdr:row>
      <xdr:rowOff>3766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52043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17365</xdr:rowOff>
    </xdr:from>
    <xdr:to>
      <xdr:col>20</xdr:col>
      <xdr:colOff>38100</xdr:colOff>
      <xdr:row>57</xdr:row>
      <xdr:rowOff>118965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110092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81160</xdr:rowOff>
    </xdr:from>
    <xdr:to>
      <xdr:col>15</xdr:col>
      <xdr:colOff>101600</xdr:colOff>
      <xdr:row>59</xdr:row>
      <xdr:rowOff>11310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121034</xdr:rowOff>
    </xdr:from>
    <xdr:to>
      <xdr:col>10</xdr:col>
      <xdr:colOff>165100</xdr:colOff>
      <xdr:row>57</xdr:row>
      <xdr:rowOff>51184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42311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65322</xdr:rowOff>
    </xdr:from>
    <xdr:to>
      <xdr:col>6</xdr:col>
      <xdr:colOff>38100</xdr:colOff>
      <xdr:row>58</xdr:row>
      <xdr:rowOff>166922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158049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118349</xdr:rowOff>
    </xdr:from>
    <xdr:to>
      <xdr:col>24</xdr:col>
      <xdr:colOff>63500</xdr:colOff>
      <xdr:row>76</xdr:row>
      <xdr:rowOff>134169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48549"/>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118349</xdr:rowOff>
    </xdr:from>
    <xdr:to>
      <xdr:col>19</xdr:col>
      <xdr:colOff>177800</xdr:colOff>
      <xdr:row>77</xdr:row>
      <xdr:rowOff>44557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48549"/>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44557</xdr:rowOff>
    </xdr:from>
    <xdr:to>
      <xdr:col>15</xdr:col>
      <xdr:colOff>50800</xdr:colOff>
      <xdr:row>77</xdr:row>
      <xdr:rowOff>123515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46207"/>
          <a:ext cx="8890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123515</xdr:rowOff>
    </xdr:from>
    <xdr:to>
      <xdr:col>10</xdr:col>
      <xdr:colOff>114300</xdr:colOff>
      <xdr:row>78</xdr:row>
      <xdr:rowOff>9672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25165"/>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83369</xdr:rowOff>
    </xdr:from>
    <xdr:to>
      <xdr:col>24</xdr:col>
      <xdr:colOff>114300</xdr:colOff>
      <xdr:row>77</xdr:row>
      <xdr:rowOff>13519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67549</xdr:rowOff>
    </xdr:from>
    <xdr:to>
      <xdr:col>20</xdr:col>
      <xdr:colOff>38100</xdr:colOff>
      <xdr:row>76</xdr:row>
      <xdr:rowOff>169149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160276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165207</xdr:rowOff>
    </xdr:from>
    <xdr:to>
      <xdr:col>15</xdr:col>
      <xdr:colOff>101600</xdr:colOff>
      <xdr:row>77</xdr:row>
      <xdr:rowOff>95357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86484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72715</xdr:rowOff>
    </xdr:from>
    <xdr:to>
      <xdr:col>10</xdr:col>
      <xdr:colOff>165100</xdr:colOff>
      <xdr:row>78</xdr:row>
      <xdr:rowOff>2865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165442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6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130322</xdr:rowOff>
    </xdr:from>
    <xdr:to>
      <xdr:col>6</xdr:col>
      <xdr:colOff>38100</xdr:colOff>
      <xdr:row>78</xdr:row>
      <xdr:rowOff>60472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51599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133201</xdr:rowOff>
    </xdr:from>
    <xdr:to>
      <xdr:col>24</xdr:col>
      <xdr:colOff>63500</xdr:colOff>
      <xdr:row>96</xdr:row>
      <xdr:rowOff>159179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0951"/>
          <a:ext cx="838200" cy="1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85392</xdr:rowOff>
    </xdr:from>
    <xdr:to>
      <xdr:col>19</xdr:col>
      <xdr:colOff>177800</xdr:colOff>
      <xdr:row>96</xdr:row>
      <xdr:rowOff>159179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73142"/>
          <a:ext cx="889000" cy="2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85392</xdr:rowOff>
    </xdr:from>
    <xdr:to>
      <xdr:col>15</xdr:col>
      <xdr:colOff>50800</xdr:colOff>
      <xdr:row>97</xdr:row>
      <xdr:rowOff>154870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73142"/>
          <a:ext cx="889000" cy="4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123893</xdr:rowOff>
    </xdr:from>
    <xdr:to>
      <xdr:col>10</xdr:col>
      <xdr:colOff>114300</xdr:colOff>
      <xdr:row>97</xdr:row>
      <xdr:rowOff>154870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54543"/>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82401</xdr:rowOff>
    </xdr:from>
    <xdr:to>
      <xdr:col>24</xdr:col>
      <xdr:colOff>114300</xdr:colOff>
      <xdr:row>96</xdr:row>
      <xdr:rowOff>12551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60828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108379</xdr:rowOff>
    </xdr:from>
    <xdr:to>
      <xdr:col>20</xdr:col>
      <xdr:colOff>38100</xdr:colOff>
      <xdr:row>97</xdr:row>
      <xdr:rowOff>38529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29656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34592</xdr:rowOff>
    </xdr:from>
    <xdr:to>
      <xdr:col>15</xdr:col>
      <xdr:colOff>101600</xdr:colOff>
      <xdr:row>95</xdr:row>
      <xdr:rowOff>136192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127319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104070</xdr:rowOff>
    </xdr:from>
    <xdr:to>
      <xdr:col>10</xdr:col>
      <xdr:colOff>165100</xdr:colOff>
      <xdr:row>98</xdr:row>
      <xdr:rowOff>34220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73093</xdr:rowOff>
    </xdr:from>
    <xdr:to>
      <xdr:col>6</xdr:col>
      <xdr:colOff>38100</xdr:colOff>
      <xdr:row>98</xdr:row>
      <xdr:rowOff>3243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165820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32265</xdr:rowOff>
    </xdr:from>
    <xdr:to>
      <xdr:col>54</xdr:col>
      <xdr:colOff>189865</xdr:colOff>
      <xdr:row>39</xdr:row>
      <xdr:rowOff>46454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61565"/>
          <a:ext cx="1270" cy="871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50281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3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46454</xdr:rowOff>
    </xdr:from>
    <xdr:to>
      <xdr:col>55</xdr:col>
      <xdr:colOff>88900</xdr:colOff>
      <xdr:row>39</xdr:row>
      <xdr:rowOff>46454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150392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6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32265</xdr:rowOff>
    </xdr:from>
    <xdr:to>
      <xdr:col>55</xdr:col>
      <xdr:colOff>88900</xdr:colOff>
      <xdr:row>34</xdr:row>
      <xdr:rowOff>32265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125115</xdr:rowOff>
    </xdr:from>
    <xdr:to>
      <xdr:col>55</xdr:col>
      <xdr:colOff>0</xdr:colOff>
      <xdr:row>36</xdr:row>
      <xdr:rowOff>166896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25865"/>
          <a:ext cx="838200" cy="2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108102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129675</xdr:rowOff>
    </xdr:from>
    <xdr:to>
      <xdr:col>55</xdr:col>
      <xdr:colOff>50800</xdr:colOff>
      <xdr:row>37</xdr:row>
      <xdr:rowOff>59825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3058</xdr:rowOff>
    </xdr:from>
    <xdr:to>
      <xdr:col>50</xdr:col>
      <xdr:colOff>114300</xdr:colOff>
      <xdr:row>36</xdr:row>
      <xdr:rowOff>166896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75258"/>
          <a:ext cx="889000" cy="1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141158</xdr:rowOff>
    </xdr:from>
    <xdr:to>
      <xdr:col>50</xdr:col>
      <xdr:colOff>165100</xdr:colOff>
      <xdr:row>37</xdr:row>
      <xdr:rowOff>71308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62435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135814</xdr:rowOff>
    </xdr:from>
    <xdr:to>
      <xdr:col>45</xdr:col>
      <xdr:colOff>177800</xdr:colOff>
      <xdr:row>36</xdr:row>
      <xdr:rowOff>3058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79314"/>
          <a:ext cx="889000" cy="8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19969</xdr:rowOff>
    </xdr:from>
    <xdr:to>
      <xdr:col>46</xdr:col>
      <xdr:colOff>38100</xdr:colOff>
      <xdr:row>37</xdr:row>
      <xdr:rowOff>121569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112696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135814</xdr:rowOff>
    </xdr:from>
    <xdr:to>
      <xdr:col>41</xdr:col>
      <xdr:colOff>50800</xdr:colOff>
      <xdr:row>37</xdr:row>
      <xdr:rowOff>34529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79314"/>
          <a:ext cx="889000" cy="109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76556</xdr:rowOff>
    </xdr:from>
    <xdr:to>
      <xdr:col>41</xdr:col>
      <xdr:colOff>101600</xdr:colOff>
      <xdr:row>33</xdr:row>
      <xdr:rowOff>6706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56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169283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37968</xdr:rowOff>
    </xdr:from>
    <xdr:to>
      <xdr:col>36</xdr:col>
      <xdr:colOff>165100</xdr:colOff>
      <xdr:row>37</xdr:row>
      <xdr:rowOff>139568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130695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74315</xdr:rowOff>
    </xdr:from>
    <xdr:to>
      <xdr:col>55</xdr:col>
      <xdr:colOff>50800</xdr:colOff>
      <xdr:row>36</xdr:row>
      <xdr:rowOff>4465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97192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116096</xdr:rowOff>
    </xdr:from>
    <xdr:to>
      <xdr:col>50</xdr:col>
      <xdr:colOff>165100</xdr:colOff>
      <xdr:row>37</xdr:row>
      <xdr:rowOff>46246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62773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6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123708</xdr:rowOff>
    </xdr:from>
    <xdr:to>
      <xdr:col>46</xdr:col>
      <xdr:colOff>38100</xdr:colOff>
      <xdr:row>36</xdr:row>
      <xdr:rowOff>53858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70385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85014</xdr:rowOff>
    </xdr:from>
    <xdr:to>
      <xdr:col>41</xdr:col>
      <xdr:colOff>101600</xdr:colOff>
      <xdr:row>31</xdr:row>
      <xdr:rowOff>15164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31691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0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155179</xdr:rowOff>
    </xdr:from>
    <xdr:to>
      <xdr:col>36</xdr:col>
      <xdr:colOff>165100</xdr:colOff>
      <xdr:row>37</xdr:row>
      <xdr:rowOff>85329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101856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79011</xdr:rowOff>
    </xdr:from>
    <xdr:to>
      <xdr:col>55</xdr:col>
      <xdr:colOff>0</xdr:colOff>
      <xdr:row>57</xdr:row>
      <xdr:rowOff>92805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51661"/>
          <a:ext cx="8382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92805</xdr:rowOff>
    </xdr:from>
    <xdr:to>
      <xdr:col>50</xdr:col>
      <xdr:colOff>114300</xdr:colOff>
      <xdr:row>58</xdr:row>
      <xdr:rowOff>36853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65455"/>
          <a:ext cx="889000" cy="1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158701</xdr:rowOff>
    </xdr:from>
    <xdr:to>
      <xdr:col>45</xdr:col>
      <xdr:colOff>177800</xdr:colOff>
      <xdr:row>58</xdr:row>
      <xdr:rowOff>36853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31351"/>
          <a:ext cx="889000" cy="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42275</xdr:rowOff>
    </xdr:from>
    <xdr:to>
      <xdr:col>41</xdr:col>
      <xdr:colOff>50800</xdr:colOff>
      <xdr:row>57</xdr:row>
      <xdr:rowOff>158701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14925"/>
          <a:ext cx="889000" cy="1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28211</xdr:rowOff>
    </xdr:from>
    <xdr:to>
      <xdr:col>55</xdr:col>
      <xdr:colOff>50800</xdr:colOff>
      <xdr:row>57</xdr:row>
      <xdr:rowOff>129811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114588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42005</xdr:rowOff>
    </xdr:from>
    <xdr:to>
      <xdr:col>50</xdr:col>
      <xdr:colOff>165100</xdr:colOff>
      <xdr:row>57</xdr:row>
      <xdr:rowOff>143605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134732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157503</xdr:rowOff>
    </xdr:from>
    <xdr:to>
      <xdr:col>46</xdr:col>
      <xdr:colOff>38100</xdr:colOff>
      <xdr:row>58</xdr:row>
      <xdr:rowOff>87653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78780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107901</xdr:rowOff>
    </xdr:from>
    <xdr:to>
      <xdr:col>41</xdr:col>
      <xdr:colOff>101600</xdr:colOff>
      <xdr:row>58</xdr:row>
      <xdr:rowOff>38051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29178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7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162925</xdr:rowOff>
    </xdr:from>
    <xdr:to>
      <xdr:col>36</xdr:col>
      <xdr:colOff>165100</xdr:colOff>
      <xdr:row>57</xdr:row>
      <xdr:rowOff>93075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84202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107220</xdr:rowOff>
    </xdr:from>
    <xdr:to>
      <xdr:col>55</xdr:col>
      <xdr:colOff>0</xdr:colOff>
      <xdr:row>79</xdr:row>
      <xdr:rowOff>36354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03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157074</xdr:rowOff>
    </xdr:from>
    <xdr:to>
      <xdr:col>50</xdr:col>
      <xdr:colOff>114300</xdr:colOff>
      <xdr:row>79</xdr:row>
      <xdr:rowOff>36354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30174"/>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98971</xdr:rowOff>
    </xdr:from>
    <xdr:to>
      <xdr:col>45</xdr:col>
      <xdr:colOff>177800</xdr:colOff>
      <xdr:row>78</xdr:row>
      <xdr:rowOff>157074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2071"/>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98971</xdr:rowOff>
    </xdr:from>
    <xdr:to>
      <xdr:col>41</xdr:col>
      <xdr:colOff>50800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72071"/>
          <a:ext cx="8890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56420</xdr:rowOff>
    </xdr:from>
    <xdr:to>
      <xdr:col>55</xdr:col>
      <xdr:colOff>50800</xdr:colOff>
      <xdr:row>78</xdr:row>
      <xdr:rowOff>158020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142797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157004</xdr:rowOff>
    </xdr:from>
    <xdr:to>
      <xdr:col>50</xdr:col>
      <xdr:colOff>165100</xdr:colOff>
      <xdr:row>79</xdr:row>
      <xdr:rowOff>87154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78281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106274</xdr:rowOff>
    </xdr:from>
    <xdr:to>
      <xdr:col>46</xdr:col>
      <xdr:colOff>38100</xdr:colOff>
      <xdr:row>79</xdr:row>
      <xdr:rowOff>36424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27551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48171</xdr:rowOff>
    </xdr:from>
    <xdr:to>
      <xdr:col>41</xdr:col>
      <xdr:colOff>101600</xdr:colOff>
      <xdr:row>78</xdr:row>
      <xdr:rowOff>149771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140898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138640</xdr:rowOff>
    </xdr:from>
    <xdr:to>
      <xdr:col>55</xdr:col>
      <xdr:colOff>0</xdr:colOff>
      <xdr:row>98</xdr:row>
      <xdr:rowOff>23828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69290"/>
          <a:ext cx="8382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23828</xdr:rowOff>
    </xdr:from>
    <xdr:to>
      <xdr:col>50</xdr:col>
      <xdr:colOff>114300</xdr:colOff>
      <xdr:row>98</xdr:row>
      <xdr:rowOff>90701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25928"/>
          <a:ext cx="889000" cy="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90701</xdr:rowOff>
    </xdr:from>
    <xdr:to>
      <xdr:col>45</xdr:col>
      <xdr:colOff>177800</xdr:colOff>
      <xdr:row>98</xdr:row>
      <xdr:rowOff>93692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9280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73726</xdr:rowOff>
    </xdr:from>
    <xdr:to>
      <xdr:col>41</xdr:col>
      <xdr:colOff>50800</xdr:colOff>
      <xdr:row>98</xdr:row>
      <xdr:rowOff>93692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04376"/>
          <a:ext cx="889000" cy="19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170659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87840</xdr:rowOff>
    </xdr:from>
    <xdr:to>
      <xdr:col>55</xdr:col>
      <xdr:colOff>50800</xdr:colOff>
      <xdr:row>98</xdr:row>
      <xdr:rowOff>17990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2767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144478</xdr:rowOff>
    </xdr:from>
    <xdr:to>
      <xdr:col>50</xdr:col>
      <xdr:colOff>165100</xdr:colOff>
      <xdr:row>98</xdr:row>
      <xdr:rowOff>74628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65755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39901</xdr:rowOff>
    </xdr:from>
    <xdr:to>
      <xdr:col>46</xdr:col>
      <xdr:colOff>38100</xdr:colOff>
      <xdr:row>98</xdr:row>
      <xdr:rowOff>141501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132628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3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42892</xdr:rowOff>
    </xdr:from>
    <xdr:to>
      <xdr:col>41</xdr:col>
      <xdr:colOff>101600</xdr:colOff>
      <xdr:row>98</xdr:row>
      <xdr:rowOff>144492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135619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22926</xdr:rowOff>
    </xdr:from>
    <xdr:to>
      <xdr:col>36</xdr:col>
      <xdr:colOff>165100</xdr:colOff>
      <xdr:row>97</xdr:row>
      <xdr:rowOff>124526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5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141053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42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117602</xdr:rowOff>
    </xdr:from>
    <xdr:to>
      <xdr:col>85</xdr:col>
      <xdr:colOff>127000</xdr:colOff>
      <xdr:row>38</xdr:row>
      <xdr:rowOff>129832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3270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129832</xdr:rowOff>
    </xdr:from>
    <xdr:to>
      <xdr:col>81</xdr:col>
      <xdr:colOff>50800</xdr:colOff>
      <xdr:row>39</xdr:row>
      <xdr:rowOff>38227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44932"/>
          <a:ext cx="889000" cy="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16591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66599</xdr:rowOff>
    </xdr:from>
    <xdr:to>
      <xdr:col>76</xdr:col>
      <xdr:colOff>114300</xdr:colOff>
      <xdr:row>39</xdr:row>
      <xdr:rowOff>38227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81699"/>
          <a:ext cx="889000" cy="1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66599</xdr:rowOff>
    </xdr:from>
    <xdr:to>
      <xdr:col>71</xdr:col>
      <xdr:colOff>177800</xdr:colOff>
      <xdr:row>38</xdr:row>
      <xdr:rowOff>123914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81699"/>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167035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24947</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4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79032</xdr:rowOff>
    </xdr:from>
    <xdr:to>
      <xdr:col>81</xdr:col>
      <xdr:colOff>101600</xdr:colOff>
      <xdr:row>39</xdr:row>
      <xdr:rowOff>9182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25709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3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158877</xdr:rowOff>
    </xdr:from>
    <xdr:to>
      <xdr:col>76</xdr:col>
      <xdr:colOff>165100</xdr:colOff>
      <xdr:row>39</xdr:row>
      <xdr:rowOff>89027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80154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6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15799</xdr:rowOff>
    </xdr:from>
    <xdr:to>
      <xdr:col>72</xdr:col>
      <xdr:colOff>38100</xdr:colOff>
      <xdr:row>38</xdr:row>
      <xdr:rowOff>117399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133926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3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73114</xdr:rowOff>
    </xdr:from>
    <xdr:to>
      <xdr:col>67</xdr:col>
      <xdr:colOff>101600</xdr:colOff>
      <xdr:row>39</xdr:row>
      <xdr:rowOff>3264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165841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57886</xdr:rowOff>
    </xdr:from>
    <xdr:to>
      <xdr:col>85</xdr:col>
      <xdr:colOff>127000</xdr:colOff>
      <xdr:row>76</xdr:row>
      <xdr:rowOff>85789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88086"/>
          <a:ext cx="8382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85789</xdr:rowOff>
    </xdr:from>
    <xdr:to>
      <xdr:col>81</xdr:col>
      <xdr:colOff>50800</xdr:colOff>
      <xdr:row>76</xdr:row>
      <xdr:rowOff>104178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15989"/>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13475</xdr:rowOff>
    </xdr:from>
    <xdr:to>
      <xdr:col>76</xdr:col>
      <xdr:colOff>114300</xdr:colOff>
      <xdr:row>76</xdr:row>
      <xdr:rowOff>104178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43675"/>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13475</xdr:rowOff>
    </xdr:from>
    <xdr:to>
      <xdr:col>71</xdr:col>
      <xdr:colOff>177800</xdr:colOff>
      <xdr:row>76</xdr:row>
      <xdr:rowOff>27330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43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7086</xdr:rowOff>
    </xdr:from>
    <xdr:to>
      <xdr:col>85</xdr:col>
      <xdr:colOff>177800</xdr:colOff>
      <xdr:row>76</xdr:row>
      <xdr:rowOff>108686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3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156963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1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34989</xdr:rowOff>
    </xdr:from>
    <xdr:to>
      <xdr:col>81</xdr:col>
      <xdr:colOff>101600</xdr:colOff>
      <xdr:row>76</xdr:row>
      <xdr:rowOff>136589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127716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53378</xdr:rowOff>
    </xdr:from>
    <xdr:to>
      <xdr:col>76</xdr:col>
      <xdr:colOff>165100</xdr:colOff>
      <xdr:row>76</xdr:row>
      <xdr:rowOff>154978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146105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134124</xdr:rowOff>
    </xdr:from>
    <xdr:to>
      <xdr:col>72</xdr:col>
      <xdr:colOff>38100</xdr:colOff>
      <xdr:row>76</xdr:row>
      <xdr:rowOff>64275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55402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147980</xdr:rowOff>
    </xdr:from>
    <xdr:to>
      <xdr:col>67</xdr:col>
      <xdr:colOff>101600</xdr:colOff>
      <xdr:row>76</xdr:row>
      <xdr:rowOff>78130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69257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41582</xdr:rowOff>
    </xdr:from>
    <xdr:to>
      <xdr:col>85</xdr:col>
      <xdr:colOff>127000</xdr:colOff>
      <xdr:row>97</xdr:row>
      <xdr:rowOff>50595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329332"/>
          <a:ext cx="838200" cy="35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65373</xdr:rowOff>
    </xdr:from>
    <xdr:to>
      <xdr:col>81</xdr:col>
      <xdr:colOff>50800</xdr:colOff>
      <xdr:row>95</xdr:row>
      <xdr:rowOff>41582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010223"/>
          <a:ext cx="889000" cy="31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65373</xdr:rowOff>
    </xdr:from>
    <xdr:to>
      <xdr:col>76</xdr:col>
      <xdr:colOff>114300</xdr:colOff>
      <xdr:row>97</xdr:row>
      <xdr:rowOff>56212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010223"/>
          <a:ext cx="889000" cy="6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56212</xdr:rowOff>
    </xdr:from>
    <xdr:to>
      <xdr:col>71</xdr:col>
      <xdr:colOff>177800</xdr:colOff>
      <xdr:row>98</xdr:row>
      <xdr:rowOff>48766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86862"/>
          <a:ext cx="8890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171245</xdr:rowOff>
    </xdr:from>
    <xdr:to>
      <xdr:col>85</xdr:col>
      <xdr:colOff>177800</xdr:colOff>
      <xdr:row>97</xdr:row>
      <xdr:rowOff>101395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149672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162232</xdr:rowOff>
    </xdr:from>
    <xdr:to>
      <xdr:col>81</xdr:col>
      <xdr:colOff>101600</xdr:colOff>
      <xdr:row>95</xdr:row>
      <xdr:rowOff>92382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2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0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14573</xdr:rowOff>
    </xdr:from>
    <xdr:to>
      <xdr:col>76</xdr:col>
      <xdr:colOff>165100</xdr:colOff>
      <xdr:row>93</xdr:row>
      <xdr:rowOff>116173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132700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7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5412</xdr:rowOff>
    </xdr:from>
    <xdr:to>
      <xdr:col>72</xdr:col>
      <xdr:colOff>38100</xdr:colOff>
      <xdr:row>97</xdr:row>
      <xdr:rowOff>107012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123539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4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169416</xdr:rowOff>
    </xdr:from>
    <xdr:to>
      <xdr:col>67</xdr:col>
      <xdr:colOff>101600</xdr:colOff>
      <xdr:row>98</xdr:row>
      <xdr:rowOff>99566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90693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143586</xdr:rowOff>
    </xdr:from>
    <xdr:to>
      <xdr:col>116</xdr:col>
      <xdr:colOff>63500</xdr:colOff>
      <xdr:row>34</xdr:row>
      <xdr:rowOff>149758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972886"/>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91330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63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149758</xdr:rowOff>
    </xdr:from>
    <xdr:to>
      <xdr:col>111</xdr:col>
      <xdr:colOff>177800</xdr:colOff>
      <xdr:row>35</xdr:row>
      <xdr:rowOff>33801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979058"/>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54868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119240</xdr:rowOff>
    </xdr:from>
    <xdr:to>
      <xdr:col>107</xdr:col>
      <xdr:colOff>50800</xdr:colOff>
      <xdr:row>35</xdr:row>
      <xdr:rowOff>33801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948540"/>
          <a:ext cx="889000" cy="8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35780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119240</xdr:rowOff>
    </xdr:from>
    <xdr:to>
      <xdr:col>102</xdr:col>
      <xdr:colOff>114300</xdr:colOff>
      <xdr:row>35</xdr:row>
      <xdr:rowOff>98723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948540"/>
          <a:ext cx="889000" cy="1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76014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92786</xdr:rowOff>
    </xdr:from>
    <xdr:to>
      <xdr:col>116</xdr:col>
      <xdr:colOff>114300</xdr:colOff>
      <xdr:row>35</xdr:row>
      <xdr:rowOff>22936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9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115663</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7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98958</xdr:rowOff>
    </xdr:from>
    <xdr:to>
      <xdr:col>112</xdr:col>
      <xdr:colOff>38100</xdr:colOff>
      <xdr:row>35</xdr:row>
      <xdr:rowOff>29108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45635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154451</xdr:rowOff>
    </xdr:from>
    <xdr:to>
      <xdr:col>107</xdr:col>
      <xdr:colOff>101600</xdr:colOff>
      <xdr:row>35</xdr:row>
      <xdr:rowOff>84601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101128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75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68440</xdr:rowOff>
    </xdr:from>
    <xdr:to>
      <xdr:col>102</xdr:col>
      <xdr:colOff>165100</xdr:colOff>
      <xdr:row>34</xdr:row>
      <xdr:rowOff>170040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8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15117</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6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47923</xdr:rowOff>
    </xdr:from>
    <xdr:to>
      <xdr:col>98</xdr:col>
      <xdr:colOff>38100</xdr:colOff>
      <xdr:row>35</xdr:row>
      <xdr:rowOff>149523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0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166050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8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70526</xdr:rowOff>
    </xdr:from>
    <xdr:to>
      <xdr:col>116</xdr:col>
      <xdr:colOff>63500</xdr:colOff>
      <xdr:row>57</xdr:row>
      <xdr:rowOff>72766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43176"/>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20234</xdr:rowOff>
    </xdr:from>
    <xdr:to>
      <xdr:col>111</xdr:col>
      <xdr:colOff>177800</xdr:colOff>
      <xdr:row>57</xdr:row>
      <xdr:rowOff>72766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792884"/>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20234</xdr:rowOff>
    </xdr:from>
    <xdr:to>
      <xdr:col>107</xdr:col>
      <xdr:colOff>50800</xdr:colOff>
      <xdr:row>57</xdr:row>
      <xdr:rowOff>71165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792884"/>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71165</xdr:rowOff>
    </xdr:from>
    <xdr:to>
      <xdr:col>102</xdr:col>
      <xdr:colOff>114300</xdr:colOff>
      <xdr:row>57</xdr:row>
      <xdr:rowOff>75464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43815"/>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51279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74185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19726</xdr:rowOff>
    </xdr:from>
    <xdr:to>
      <xdr:col>116</xdr:col>
      <xdr:colOff>114300</xdr:colOff>
      <xdr:row>57</xdr:row>
      <xdr:rowOff>121326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7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42603</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21966</xdr:rowOff>
    </xdr:from>
    <xdr:to>
      <xdr:col>112</xdr:col>
      <xdr:colOff>38100</xdr:colOff>
      <xdr:row>57</xdr:row>
      <xdr:rowOff>123566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140093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56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140884</xdr:rowOff>
    </xdr:from>
    <xdr:to>
      <xdr:col>107</xdr:col>
      <xdr:colOff>101600</xdr:colOff>
      <xdr:row>57</xdr:row>
      <xdr:rowOff>71034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87561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51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20365</xdr:rowOff>
    </xdr:from>
    <xdr:to>
      <xdr:col>102</xdr:col>
      <xdr:colOff>165100</xdr:colOff>
      <xdr:row>57</xdr:row>
      <xdr:rowOff>121965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138492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24664</xdr:rowOff>
    </xdr:from>
    <xdr:to>
      <xdr:col>98</xdr:col>
      <xdr:colOff>38100</xdr:colOff>
      <xdr:row>57</xdr:row>
      <xdr:rowOff>126264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142791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7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153188</xdr:rowOff>
    </xdr:from>
    <xdr:to>
      <xdr:col>116</xdr:col>
      <xdr:colOff>63500</xdr:colOff>
      <xdr:row>76</xdr:row>
      <xdr:rowOff>52927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11938"/>
          <a:ext cx="838200" cy="7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52927</xdr:rowOff>
    </xdr:from>
    <xdr:to>
      <xdr:col>111</xdr:col>
      <xdr:colOff>177800</xdr:colOff>
      <xdr:row>76</xdr:row>
      <xdr:rowOff>89466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83127"/>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89466</xdr:rowOff>
    </xdr:from>
    <xdr:to>
      <xdr:col>107</xdr:col>
      <xdr:colOff>50800</xdr:colOff>
      <xdr:row>76</xdr:row>
      <xdr:rowOff>116993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19666"/>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116993</xdr:rowOff>
    </xdr:from>
    <xdr:to>
      <xdr:col>102</xdr:col>
      <xdr:colOff>114300</xdr:colOff>
      <xdr:row>76</xdr:row>
      <xdr:rowOff>123850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4719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102388</xdr:rowOff>
    </xdr:from>
    <xdr:to>
      <xdr:col>116</xdr:col>
      <xdr:colOff>114300</xdr:colOff>
      <xdr:row>76</xdr:row>
      <xdr:rowOff>32538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80815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2127</xdr:rowOff>
    </xdr:from>
    <xdr:to>
      <xdr:col>112</xdr:col>
      <xdr:colOff>38100</xdr:colOff>
      <xdr:row>76</xdr:row>
      <xdr:rowOff>103727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94854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38666</xdr:rowOff>
    </xdr:from>
    <xdr:to>
      <xdr:col>107</xdr:col>
      <xdr:colOff>101600</xdr:colOff>
      <xdr:row>76</xdr:row>
      <xdr:rowOff>140266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131393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66193</xdr:rowOff>
    </xdr:from>
    <xdr:to>
      <xdr:col>102</xdr:col>
      <xdr:colOff>165100</xdr:colOff>
      <xdr:row>76</xdr:row>
      <xdr:rowOff>167793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158920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73050</xdr:rowOff>
    </xdr:from>
    <xdr:to>
      <xdr:col>98</xdr:col>
      <xdr:colOff>38100</xdr:colOff>
      <xdr:row>77</xdr:row>
      <xdr:rowOff>3200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数値が増加した主な項目は、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補助費等、普通建設事業費（更新整備）となった。扶助費については、物価高騰対策関連事業を実施したことによるもの。補助費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農業経営高度化支援事業補助金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や病院事業会計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、老人保健施設事業会計負担金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等の増加によるもの。普通建設事業費（更新整備）については、道路・橋りょう新設改良費増加によるもの。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減少した主な項目は、物件費、積立金となっている。物件費については、新型コロナウイルス感染症ワクチン接種委託料の減少によるもの。積立金については、物価高騰、人件費の増加により経常経費が増加したことから、基金積立金が減少したこと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人口においては、前年度と比較すると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人減少している。今後も人口減少が見込まれることから、事業の見直しや各経費の縮減等、住民一人当たりのコストの上昇を抑える取り組みに努める。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14,628
14,569
82.16
8,708,894
8,448,639
222,591
4,991,030
6,290,456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41021</xdr:rowOff>
    </xdr:from>
    <xdr:to>
      <xdr:col>24</xdr:col>
      <xdr:colOff>63500</xdr:colOff>
      <xdr:row>35</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0321"/>
          <a:ext cx="8382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160274</xdr:rowOff>
    </xdr:from>
    <xdr:to>
      <xdr:col>19</xdr:col>
      <xdr:colOff>177800</xdr:colOff>
      <xdr:row>35</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9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160274</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95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xdr:rowOff>
    </xdr:from>
    <xdr:to>
      <xdr:col>10</xdr:col>
      <xdr:colOff>114300</xdr:colOff>
      <xdr:row>35</xdr:row>
      <xdr:rowOff>12446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82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161671</xdr:rowOff>
    </xdr:from>
    <xdr:to>
      <xdr:col>24</xdr:col>
      <xdr:colOff>114300</xdr:colOff>
      <xdr:row>34</xdr:row>
      <xdr:rowOff>91821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155194</xdr:rowOff>
    </xdr:from>
    <xdr:to>
      <xdr:col>20</xdr:col>
      <xdr:colOff>38100</xdr:colOff>
      <xdr:row>35</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109474</xdr:rowOff>
    </xdr:from>
    <xdr:to>
      <xdr:col>15</xdr:col>
      <xdr:colOff>101600</xdr:colOff>
      <xdr:row>35</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133096</xdr:rowOff>
    </xdr:from>
    <xdr:to>
      <xdr:col>10</xdr:col>
      <xdr:colOff>165100</xdr:colOff>
      <xdr:row>35</xdr:row>
      <xdr:rowOff>63246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79773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128143</xdr:rowOff>
    </xdr:from>
    <xdr:to>
      <xdr:col>6</xdr:col>
      <xdr:colOff>38100</xdr:colOff>
      <xdr:row>35</xdr:row>
      <xdr:rowOff>58293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74820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106677</xdr:rowOff>
    </xdr:from>
    <xdr:to>
      <xdr:col>24</xdr:col>
      <xdr:colOff>63500</xdr:colOff>
      <xdr:row>56</xdr:row>
      <xdr:rowOff>112744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536427"/>
          <a:ext cx="838200" cy="1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20800</xdr:rowOff>
    </xdr:from>
    <xdr:to>
      <xdr:col>19</xdr:col>
      <xdr:colOff>177800</xdr:colOff>
      <xdr:row>55</xdr:row>
      <xdr:rowOff>106677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50550"/>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115850</xdr:rowOff>
    </xdr:from>
    <xdr:to>
      <xdr:col>15</xdr:col>
      <xdr:colOff>50800</xdr:colOff>
      <xdr:row>55</xdr:row>
      <xdr:rowOff>20800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59800"/>
          <a:ext cx="889000" cy="59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64108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115850</xdr:rowOff>
    </xdr:from>
    <xdr:to>
      <xdr:col>10</xdr:col>
      <xdr:colOff>114300</xdr:colOff>
      <xdr:row>57</xdr:row>
      <xdr:rowOff>21180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59800"/>
          <a:ext cx="889000" cy="9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61944</xdr:rowOff>
    </xdr:from>
    <xdr:to>
      <xdr:col>24</xdr:col>
      <xdr:colOff>114300</xdr:colOff>
      <xdr:row>56</xdr:row>
      <xdr:rowOff>163544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40371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55877</xdr:rowOff>
    </xdr:from>
    <xdr:to>
      <xdr:col>20</xdr:col>
      <xdr:colOff>38100</xdr:colOff>
      <xdr:row>55</xdr:row>
      <xdr:rowOff>157477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4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148604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5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141450</xdr:rowOff>
    </xdr:from>
    <xdr:to>
      <xdr:col>15</xdr:col>
      <xdr:colOff>101600</xdr:colOff>
      <xdr:row>55</xdr:row>
      <xdr:rowOff>71600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3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88127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1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65050</xdr:rowOff>
    </xdr:from>
    <xdr:to>
      <xdr:col>10</xdr:col>
      <xdr:colOff>165100</xdr:colOff>
      <xdr:row>51</xdr:row>
      <xdr:rowOff>166650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157777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0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141830</xdr:rowOff>
    </xdr:from>
    <xdr:to>
      <xdr:col>6</xdr:col>
      <xdr:colOff>38100</xdr:colOff>
      <xdr:row>57</xdr:row>
      <xdr:rowOff>71980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63107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3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138912</xdr:rowOff>
    </xdr:from>
    <xdr:to>
      <xdr:col>24</xdr:col>
      <xdr:colOff>63500</xdr:colOff>
      <xdr:row>76</xdr:row>
      <xdr:rowOff>108522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97662"/>
          <a:ext cx="838200" cy="1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108522</xdr:rowOff>
    </xdr:from>
    <xdr:to>
      <xdr:col>19</xdr:col>
      <xdr:colOff>177800</xdr:colOff>
      <xdr:row>76</xdr:row>
      <xdr:rowOff>136525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3872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136525</xdr:rowOff>
    </xdr:from>
    <xdr:to>
      <xdr:col>15</xdr:col>
      <xdr:colOff>50800</xdr:colOff>
      <xdr:row>77</xdr:row>
      <xdr:rowOff>30493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66725"/>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14630</xdr:rowOff>
    </xdr:from>
    <xdr:to>
      <xdr:col>10</xdr:col>
      <xdr:colOff>114300</xdr:colOff>
      <xdr:row>77</xdr:row>
      <xdr:rowOff>30493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216280"/>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148556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88112</xdr:rowOff>
    </xdr:from>
    <xdr:to>
      <xdr:col>24</xdr:col>
      <xdr:colOff>114300</xdr:colOff>
      <xdr:row>76</xdr:row>
      <xdr:rowOff>18262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66539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2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57722</xdr:rowOff>
    </xdr:from>
    <xdr:to>
      <xdr:col>20</xdr:col>
      <xdr:colOff>38100</xdr:colOff>
      <xdr:row>76</xdr:row>
      <xdr:rowOff>159322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150449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85725</xdr:rowOff>
    </xdr:from>
    <xdr:to>
      <xdr:col>15</xdr:col>
      <xdr:colOff>101600</xdr:colOff>
      <xdr:row>77</xdr:row>
      <xdr:rowOff>15875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151143</xdr:rowOff>
    </xdr:from>
    <xdr:to>
      <xdr:col>10</xdr:col>
      <xdr:colOff>165100</xdr:colOff>
      <xdr:row>77</xdr:row>
      <xdr:rowOff>81293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97820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9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135280</xdr:rowOff>
    </xdr:from>
    <xdr:to>
      <xdr:col>6</xdr:col>
      <xdr:colOff>38100</xdr:colOff>
      <xdr:row>77</xdr:row>
      <xdr:rowOff>65430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81957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159719</xdr:rowOff>
    </xdr:from>
    <xdr:to>
      <xdr:col>24</xdr:col>
      <xdr:colOff>63500</xdr:colOff>
      <xdr:row>95</xdr:row>
      <xdr:rowOff>8630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276019"/>
          <a:ext cx="8382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4271</xdr:rowOff>
    </xdr:from>
    <xdr:to>
      <xdr:col>19</xdr:col>
      <xdr:colOff>177800</xdr:colOff>
      <xdr:row>94</xdr:row>
      <xdr:rowOff>159719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120571"/>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150036</xdr:rowOff>
    </xdr:from>
    <xdr:to>
      <xdr:col>15</xdr:col>
      <xdr:colOff>50800</xdr:colOff>
      <xdr:row>94</xdr:row>
      <xdr:rowOff>4271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094886"/>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150036</xdr:rowOff>
    </xdr:from>
    <xdr:to>
      <xdr:col>10</xdr:col>
      <xdr:colOff>114300</xdr:colOff>
      <xdr:row>96</xdr:row>
      <xdr:rowOff>114684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094886"/>
          <a:ext cx="889000" cy="4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103021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129280</xdr:rowOff>
    </xdr:from>
    <xdr:to>
      <xdr:col>24</xdr:col>
      <xdr:colOff>114300</xdr:colOff>
      <xdr:row>95</xdr:row>
      <xdr:rowOff>59430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2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152157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0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108919</xdr:rowOff>
    </xdr:from>
    <xdr:to>
      <xdr:col>20</xdr:col>
      <xdr:colOff>38100</xdr:colOff>
      <xdr:row>95</xdr:row>
      <xdr:rowOff>39069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2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55596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00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124921</xdr:rowOff>
    </xdr:from>
    <xdr:to>
      <xdr:col>15</xdr:col>
      <xdr:colOff>101600</xdr:colOff>
      <xdr:row>94</xdr:row>
      <xdr:rowOff>55071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0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71598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84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99236</xdr:rowOff>
    </xdr:from>
    <xdr:to>
      <xdr:col>10</xdr:col>
      <xdr:colOff>165100</xdr:colOff>
      <xdr:row>94</xdr:row>
      <xdr:rowOff>29386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0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45913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8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63884</xdr:rowOff>
    </xdr:from>
    <xdr:to>
      <xdr:col>6</xdr:col>
      <xdr:colOff>38100</xdr:colOff>
      <xdr:row>96</xdr:row>
      <xdr:rowOff>165484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10561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60604</xdr:rowOff>
    </xdr:from>
    <xdr:to>
      <xdr:col>55</xdr:col>
      <xdr:colOff>0</xdr:colOff>
      <xdr:row>37</xdr:row>
      <xdr:rowOff>65634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0425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65634</xdr:rowOff>
    </xdr:from>
    <xdr:to>
      <xdr:col>50</xdr:col>
      <xdr:colOff>114300</xdr:colOff>
      <xdr:row>37</xdr:row>
      <xdr:rowOff>69748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0928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68834</xdr:rowOff>
    </xdr:from>
    <xdr:to>
      <xdr:col>45</xdr:col>
      <xdr:colOff>177800</xdr:colOff>
      <xdr:row>37</xdr:row>
      <xdr:rowOff>69748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124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68834</xdr:rowOff>
    </xdr:from>
    <xdr:to>
      <xdr:col>41</xdr:col>
      <xdr:colOff>50800</xdr:colOff>
      <xdr:row>37</xdr:row>
      <xdr:rowOff>74320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1248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9804</xdr:rowOff>
    </xdr:from>
    <xdr:to>
      <xdr:col>55</xdr:col>
      <xdr:colOff>50800</xdr:colOff>
      <xdr:row>37</xdr:row>
      <xdr:rowOff>111404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32681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14834</xdr:rowOff>
    </xdr:from>
    <xdr:to>
      <xdr:col>50</xdr:col>
      <xdr:colOff>165100</xdr:colOff>
      <xdr:row>37</xdr:row>
      <xdr:rowOff>116434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107561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5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18948</xdr:rowOff>
    </xdr:from>
    <xdr:to>
      <xdr:col>46</xdr:col>
      <xdr:colOff>38100</xdr:colOff>
      <xdr:row>37</xdr:row>
      <xdr:rowOff>120548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111675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18034</xdr:rowOff>
    </xdr:from>
    <xdr:to>
      <xdr:col>41</xdr:col>
      <xdr:colOff>101600</xdr:colOff>
      <xdr:row>37</xdr:row>
      <xdr:rowOff>119634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136161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23520</xdr:rowOff>
    </xdr:from>
    <xdr:to>
      <xdr:col>36</xdr:col>
      <xdr:colOff>165100</xdr:colOff>
      <xdr:row>37</xdr:row>
      <xdr:rowOff>125120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141647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1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158968</xdr:rowOff>
    </xdr:from>
    <xdr:to>
      <xdr:col>55</xdr:col>
      <xdr:colOff>0</xdr:colOff>
      <xdr:row>56</xdr:row>
      <xdr:rowOff>94731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245818"/>
          <a:ext cx="838200" cy="4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52130</xdr:rowOff>
    </xdr:from>
    <xdr:to>
      <xdr:col>50</xdr:col>
      <xdr:colOff>114300</xdr:colOff>
      <xdr:row>56</xdr:row>
      <xdr:rowOff>94731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53330"/>
          <a:ext cx="889000" cy="4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41957</xdr:rowOff>
    </xdr:from>
    <xdr:to>
      <xdr:col>45</xdr:col>
      <xdr:colOff>177800</xdr:colOff>
      <xdr:row>56</xdr:row>
      <xdr:rowOff>52130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300257"/>
          <a:ext cx="889000" cy="3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41957</xdr:rowOff>
    </xdr:from>
    <xdr:to>
      <xdr:col>41</xdr:col>
      <xdr:colOff>50800</xdr:colOff>
      <xdr:row>56</xdr:row>
      <xdr:rowOff>107728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300257"/>
          <a:ext cx="889000" cy="40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108168</xdr:rowOff>
    </xdr:from>
    <xdr:to>
      <xdr:col>55</xdr:col>
      <xdr:colOff>50800</xdr:colOff>
      <xdr:row>54</xdr:row>
      <xdr:rowOff>38318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1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131045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0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43931</xdr:rowOff>
    </xdr:from>
    <xdr:to>
      <xdr:col>50</xdr:col>
      <xdr:colOff>165100</xdr:colOff>
      <xdr:row>56</xdr:row>
      <xdr:rowOff>145531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136658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1330</xdr:rowOff>
    </xdr:from>
    <xdr:to>
      <xdr:col>46</xdr:col>
      <xdr:colOff>38100</xdr:colOff>
      <xdr:row>56</xdr:row>
      <xdr:rowOff>102930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94057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6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162607</xdr:rowOff>
    </xdr:from>
    <xdr:to>
      <xdr:col>41</xdr:col>
      <xdr:colOff>101600</xdr:colOff>
      <xdr:row>54</xdr:row>
      <xdr:rowOff>92757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2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109284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0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56928</xdr:rowOff>
    </xdr:from>
    <xdr:to>
      <xdr:col>36</xdr:col>
      <xdr:colOff>165100</xdr:colOff>
      <xdr:row>56</xdr:row>
      <xdr:rowOff>158528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149655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7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69160</xdr:rowOff>
    </xdr:from>
    <xdr:to>
      <xdr:col>55</xdr:col>
      <xdr:colOff>0</xdr:colOff>
      <xdr:row>77</xdr:row>
      <xdr:rowOff>152992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270810"/>
          <a:ext cx="838200" cy="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80199</xdr:rowOff>
    </xdr:from>
    <xdr:to>
      <xdr:col>50</xdr:col>
      <xdr:colOff>114300</xdr:colOff>
      <xdr:row>77</xdr:row>
      <xdr:rowOff>69160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938949"/>
          <a:ext cx="889000" cy="3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80199</xdr:rowOff>
    </xdr:from>
    <xdr:to>
      <xdr:col>45</xdr:col>
      <xdr:colOff>177800</xdr:colOff>
      <xdr:row>76</xdr:row>
      <xdr:rowOff>117428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2938949"/>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117428</xdr:rowOff>
    </xdr:from>
    <xdr:to>
      <xdr:col>41</xdr:col>
      <xdr:colOff>50800</xdr:colOff>
      <xdr:row>77</xdr:row>
      <xdr:rowOff>123110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147628"/>
          <a:ext cx="889000" cy="17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102192</xdr:rowOff>
    </xdr:from>
    <xdr:to>
      <xdr:col>55</xdr:col>
      <xdr:colOff>50800</xdr:colOff>
      <xdr:row>78</xdr:row>
      <xdr:rowOff>32342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80619</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8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18360</xdr:rowOff>
    </xdr:from>
    <xdr:to>
      <xdr:col>50</xdr:col>
      <xdr:colOff>165100</xdr:colOff>
      <xdr:row>77</xdr:row>
      <xdr:rowOff>119960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111087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3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29399</xdr:rowOff>
    </xdr:from>
    <xdr:to>
      <xdr:col>46</xdr:col>
      <xdr:colOff>38100</xdr:colOff>
      <xdr:row>75</xdr:row>
      <xdr:rowOff>130999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147526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66628</xdr:rowOff>
    </xdr:from>
    <xdr:to>
      <xdr:col>41</xdr:col>
      <xdr:colOff>101600</xdr:colOff>
      <xdr:row>76</xdr:row>
      <xdr:rowOff>168228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159355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72310</xdr:rowOff>
    </xdr:from>
    <xdr:to>
      <xdr:col>36</xdr:col>
      <xdr:colOff>165100</xdr:colOff>
      <xdr:row>78</xdr:row>
      <xdr:rowOff>2460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165037</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36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96952</xdr:rowOff>
    </xdr:from>
    <xdr:to>
      <xdr:col>55</xdr:col>
      <xdr:colOff>0</xdr:colOff>
      <xdr:row>96</xdr:row>
      <xdr:rowOff>17551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384702"/>
          <a:ext cx="838200" cy="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17551</xdr:rowOff>
    </xdr:from>
    <xdr:to>
      <xdr:col>50</xdr:col>
      <xdr:colOff>114300</xdr:colOff>
      <xdr:row>97</xdr:row>
      <xdr:rowOff>75540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476751"/>
          <a:ext cx="889000" cy="2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75540</xdr:rowOff>
    </xdr:from>
    <xdr:to>
      <xdr:col>45</xdr:col>
      <xdr:colOff>177800</xdr:colOff>
      <xdr:row>97</xdr:row>
      <xdr:rowOff>170066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706190"/>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96265</xdr:rowOff>
    </xdr:from>
    <xdr:to>
      <xdr:col>41</xdr:col>
      <xdr:colOff>50800</xdr:colOff>
      <xdr:row>97</xdr:row>
      <xdr:rowOff>170066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726915"/>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46152</xdr:rowOff>
    </xdr:from>
    <xdr:to>
      <xdr:col>55</xdr:col>
      <xdr:colOff>50800</xdr:colOff>
      <xdr:row>95</xdr:row>
      <xdr:rowOff>147752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24579</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138201</xdr:rowOff>
    </xdr:from>
    <xdr:to>
      <xdr:col>50</xdr:col>
      <xdr:colOff>165100</xdr:colOff>
      <xdr:row>96</xdr:row>
      <xdr:rowOff>68351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4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59478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5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24740</xdr:rowOff>
    </xdr:from>
    <xdr:to>
      <xdr:col>46</xdr:col>
      <xdr:colOff>38100</xdr:colOff>
      <xdr:row>97</xdr:row>
      <xdr:rowOff>126340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117467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7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119266</xdr:rowOff>
    </xdr:from>
    <xdr:to>
      <xdr:col>41</xdr:col>
      <xdr:colOff>101600</xdr:colOff>
      <xdr:row>98</xdr:row>
      <xdr:rowOff>49416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40543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8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45465</xdr:rowOff>
    </xdr:from>
    <xdr:to>
      <xdr:col>36</xdr:col>
      <xdr:colOff>165100</xdr:colOff>
      <xdr:row>97</xdr:row>
      <xdr:rowOff>147065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138192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55035</xdr:rowOff>
    </xdr:from>
    <xdr:to>
      <xdr:col>85</xdr:col>
      <xdr:colOff>127000</xdr:colOff>
      <xdr:row>38</xdr:row>
      <xdr:rowOff>57747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70135"/>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57747</xdr:rowOff>
    </xdr:from>
    <xdr:to>
      <xdr:col>81</xdr:col>
      <xdr:colOff>50800</xdr:colOff>
      <xdr:row>38</xdr:row>
      <xdr:rowOff>61601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72847"/>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49312</xdr:rowOff>
    </xdr:from>
    <xdr:to>
      <xdr:col>76</xdr:col>
      <xdr:colOff>114300</xdr:colOff>
      <xdr:row>38</xdr:row>
      <xdr:rowOff>61601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64412"/>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49312</xdr:rowOff>
    </xdr:from>
    <xdr:to>
      <xdr:col>71</xdr:col>
      <xdr:colOff>177800</xdr:colOff>
      <xdr:row>38</xdr:row>
      <xdr:rowOff>66356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64412"/>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4235</xdr:rowOff>
    </xdr:from>
    <xdr:to>
      <xdr:col>85</xdr:col>
      <xdr:colOff>177800</xdr:colOff>
      <xdr:row>38</xdr:row>
      <xdr:rowOff>105835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90613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6947</xdr:rowOff>
    </xdr:from>
    <xdr:to>
      <xdr:col>81</xdr:col>
      <xdr:colOff>101600</xdr:colOff>
      <xdr:row>38</xdr:row>
      <xdr:rowOff>108547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10801</xdr:rowOff>
    </xdr:from>
    <xdr:to>
      <xdr:col>76</xdr:col>
      <xdr:colOff>165100</xdr:colOff>
      <xdr:row>38</xdr:row>
      <xdr:rowOff>112401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103528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169962</xdr:rowOff>
    </xdr:from>
    <xdr:to>
      <xdr:col>72</xdr:col>
      <xdr:colOff>38100</xdr:colOff>
      <xdr:row>38</xdr:row>
      <xdr:rowOff>100112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91239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15556</xdr:rowOff>
    </xdr:from>
    <xdr:to>
      <xdr:col>67</xdr:col>
      <xdr:colOff>101600</xdr:colOff>
      <xdr:row>38</xdr:row>
      <xdr:rowOff>117156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108283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143091</xdr:rowOff>
    </xdr:from>
    <xdr:to>
      <xdr:col>85</xdr:col>
      <xdr:colOff>127000</xdr:colOff>
      <xdr:row>57</xdr:row>
      <xdr:rowOff>34366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44291"/>
          <a:ext cx="838200" cy="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34366</xdr:rowOff>
    </xdr:from>
    <xdr:to>
      <xdr:col>81</xdr:col>
      <xdr:colOff>50800</xdr:colOff>
      <xdr:row>57</xdr:row>
      <xdr:rowOff>115735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07016"/>
          <a:ext cx="889000" cy="8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37249</xdr:rowOff>
    </xdr:from>
    <xdr:to>
      <xdr:col>76</xdr:col>
      <xdr:colOff>114300</xdr:colOff>
      <xdr:row>57</xdr:row>
      <xdr:rowOff>115735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80989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37249</xdr:rowOff>
    </xdr:from>
    <xdr:to>
      <xdr:col>71</xdr:col>
      <xdr:colOff>177800</xdr:colOff>
      <xdr:row>57</xdr:row>
      <xdr:rowOff>66231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09899"/>
          <a:ext cx="889000" cy="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92291</xdr:rowOff>
    </xdr:from>
    <xdr:to>
      <xdr:col>85</xdr:col>
      <xdr:colOff>177800</xdr:colOff>
      <xdr:row>57</xdr:row>
      <xdr:rowOff>22441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70718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155016</xdr:rowOff>
    </xdr:from>
    <xdr:to>
      <xdr:col>81</xdr:col>
      <xdr:colOff>101600</xdr:colOff>
      <xdr:row>57</xdr:row>
      <xdr:rowOff>85166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64935</xdr:rowOff>
    </xdr:from>
    <xdr:to>
      <xdr:col>76</xdr:col>
      <xdr:colOff>165100</xdr:colOff>
      <xdr:row>57</xdr:row>
      <xdr:rowOff>166535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157662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157899</xdr:rowOff>
    </xdr:from>
    <xdr:to>
      <xdr:col>72</xdr:col>
      <xdr:colOff>38100</xdr:colOff>
      <xdr:row>57</xdr:row>
      <xdr:rowOff>88049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7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15431</xdr:rowOff>
    </xdr:from>
    <xdr:to>
      <xdr:col>67</xdr:col>
      <xdr:colOff>101600</xdr:colOff>
      <xdr:row>57</xdr:row>
      <xdr:rowOff>117031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108158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117602</xdr:rowOff>
    </xdr:from>
    <xdr:to>
      <xdr:col>85</xdr:col>
      <xdr:colOff>127000</xdr:colOff>
      <xdr:row>78</xdr:row>
      <xdr:rowOff>129832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9070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129832</xdr:rowOff>
    </xdr:from>
    <xdr:to>
      <xdr:col>81</xdr:col>
      <xdr:colOff>50800</xdr:colOff>
      <xdr:row>79</xdr:row>
      <xdr:rowOff>38227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02932"/>
          <a:ext cx="889000" cy="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16591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66599</xdr:rowOff>
    </xdr:from>
    <xdr:to>
      <xdr:col>76</xdr:col>
      <xdr:colOff>114300</xdr:colOff>
      <xdr:row>79</xdr:row>
      <xdr:rowOff>38227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39699"/>
          <a:ext cx="889000" cy="1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66599</xdr:rowOff>
    </xdr:from>
    <xdr:to>
      <xdr:col>71</xdr:col>
      <xdr:colOff>177800</xdr:colOff>
      <xdr:row>78</xdr:row>
      <xdr:rowOff>123913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39699"/>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167034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66802</xdr:rowOff>
    </xdr:from>
    <xdr:to>
      <xdr:col>85</xdr:col>
      <xdr:colOff>177800</xdr:colOff>
      <xdr:row>78</xdr:row>
      <xdr:rowOff>168402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24947</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79032</xdr:rowOff>
    </xdr:from>
    <xdr:to>
      <xdr:col>81</xdr:col>
      <xdr:colOff>101600</xdr:colOff>
      <xdr:row>79</xdr:row>
      <xdr:rowOff>9182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25709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2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158877</xdr:rowOff>
    </xdr:from>
    <xdr:to>
      <xdr:col>76</xdr:col>
      <xdr:colOff>165100</xdr:colOff>
      <xdr:row>79</xdr:row>
      <xdr:rowOff>89027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80154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15799</xdr:rowOff>
    </xdr:from>
    <xdr:to>
      <xdr:col>72</xdr:col>
      <xdr:colOff>38100</xdr:colOff>
      <xdr:row>78</xdr:row>
      <xdr:rowOff>117399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133926</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31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73113</xdr:rowOff>
    </xdr:from>
    <xdr:to>
      <xdr:col>67</xdr:col>
      <xdr:colOff>101600</xdr:colOff>
      <xdr:row>79</xdr:row>
      <xdr:rowOff>3263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165840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57886</xdr:rowOff>
    </xdr:from>
    <xdr:to>
      <xdr:col>85</xdr:col>
      <xdr:colOff>127000</xdr:colOff>
      <xdr:row>96</xdr:row>
      <xdr:rowOff>85789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17086"/>
          <a:ext cx="8382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85789</xdr:rowOff>
    </xdr:from>
    <xdr:to>
      <xdr:col>81</xdr:col>
      <xdr:colOff>50800</xdr:colOff>
      <xdr:row>96</xdr:row>
      <xdr:rowOff>104178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44989"/>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13475</xdr:rowOff>
    </xdr:from>
    <xdr:to>
      <xdr:col>76</xdr:col>
      <xdr:colOff>114300</xdr:colOff>
      <xdr:row>96</xdr:row>
      <xdr:rowOff>104178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472675"/>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13475</xdr:rowOff>
    </xdr:from>
    <xdr:to>
      <xdr:col>71</xdr:col>
      <xdr:colOff>177800</xdr:colOff>
      <xdr:row>96</xdr:row>
      <xdr:rowOff>27330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72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7086</xdr:rowOff>
    </xdr:from>
    <xdr:to>
      <xdr:col>85</xdr:col>
      <xdr:colOff>177800</xdr:colOff>
      <xdr:row>96</xdr:row>
      <xdr:rowOff>108686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156963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34989</xdr:rowOff>
    </xdr:from>
    <xdr:to>
      <xdr:col>81</xdr:col>
      <xdr:colOff>101600</xdr:colOff>
      <xdr:row>96</xdr:row>
      <xdr:rowOff>136589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127716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53378</xdr:rowOff>
    </xdr:from>
    <xdr:to>
      <xdr:col>76</xdr:col>
      <xdr:colOff>165100</xdr:colOff>
      <xdr:row>96</xdr:row>
      <xdr:rowOff>154978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146105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134125</xdr:rowOff>
    </xdr:from>
    <xdr:to>
      <xdr:col>72</xdr:col>
      <xdr:colOff>38100</xdr:colOff>
      <xdr:row>96</xdr:row>
      <xdr:rowOff>64275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55402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5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147980</xdr:rowOff>
    </xdr:from>
    <xdr:to>
      <xdr:col>67</xdr:col>
      <xdr:colOff>101600</xdr:colOff>
      <xdr:row>96</xdr:row>
      <xdr:rowOff>78130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69257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数値が増加した主な項目は、民生費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教育費となった。民生費については、老人保健施設事業会計負担金の増加や物価高騰対策関連給付金事業の実施によるもの。農林水産業費については、農業経営高度化支援事業補助金の増加や堆肥保管庫整備事業の実施によるもの。教育費については、小中学校特別教室空調設備工事及び箟岳地区町民体育館改修事業等により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数値が減少した主な項目は、総務費、商工費となった。総務費については、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積立金が減少したことによるもの。商工費については、新型コロナウイルス感染症拡大防止協力金給付事業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等の事業完了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人口においては、前年度と比較すると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人減少している。今後も人口減少が見込まれることから、事業の見直しや各経費の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等、住民一人当たりのコストの上昇を抑える取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組みに努め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令和５年度において、歳入については、新型コロナウイルス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関連交付金が皆減したことによる国庫支出金の大幅減に加えて、地方税、地方交付税等も減収した。一方で、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農業経営高度化支援事業に係る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県支出金が一時的に大幅増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で、結果的に歳入全体が増加した。歳出については、新型コロナウイルス関連事業が縮小したが、物価高騰対策事業の実施に伴い民生費が増加した。また、農業経営高度化支援事業により農林水産業費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財政再建計画最終年度であるため、昨年同様、歳出削減、新規事業の抑制に加えて、財政調整基金を取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崩さず財政運営を行ったことなどから、実質収支は昨年度に引続き黒字となった。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国民健康保険病院事業会計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：病床機能の見直しと削減等の取り組みにより、病床利用率が向上し、経営状況が改善した。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令和４年度で実施した災害等による料金減免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を、災害が発生していない令和５年度においては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実施しなかった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給水収益は前年度を上回る実績となっており、単年度収支でも黒字経営となっている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。今後も安定的な水道事業運営を図る。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使用料の増収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や雨水処理経費の増加に伴う一般会計繰入金の増加に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加え、施設の省エネ化や国の補助金等により動力費等が減少したことから、約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万円の純利益となった。今後は、施設の老朽化対策が必要となる一方で、水需要の減少が見込まれ経営環境はさらに厳しくなっていくと予想されるが、施設の省エネ化など費用の最小化を図りつつ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持続可能な事業運営に努めていく。</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介護保険事業勘定特別会計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施設サービス利用者数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による歳出の増加と、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低所得者層の増加に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による歳入の減少で実質収支が減少した。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訪問看護ステーション事業会計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：利用者減少に伴う事業収益の減少、及び職員給与費の増加等により、経営状況は厳しくなっている。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老人保健施設事業会計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：新型コロナウイルス感染症による影響が大きかった前年度に比べ、事業収益が増加しているものの、利用者は減少傾向にある。また人件費や光熱費の増加により経営状況は厳しい状況にある。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国民健康保険事業勘定特別会計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高額レセプト発生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保険給付費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による歳出の増加と、被保険者数減少に伴う国民健康保険税の減少による歳入の減少で、実質収支が減少した。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〇後期高齢者医療保険事業勘定特別会計：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高齢化に伴い被保険者数が増加し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、保険料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が増加し実質収支は増加した。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比較すると、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事業費補正により基準財政需要額に算入された公債費が減少し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、公共事業等債、社会福祉施設整備事業債、一般補助施設整備等事業債</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の元利償還金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た。結果、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分子総体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単年度における実質公債費比率が上昇傾向にあるため、引続き、地方債の適切な借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や管理に取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該当数値なし。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初年度である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分子は年々減少し、令和５年度においては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比較すると、「地方債の現在高」や「公営企業債等繰入見込額」が減少したが、大崎地域広域行政事務組合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一般廃棄物処理事業債発行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、塵芥処理に係る同組合への負担金が増加したことで「組合負担等見込額」が大きく増加し「将来負担額」が増加した。一方、財政調整基金や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ふるさと涌谷創生基金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残高増加により「充当可能基金」が増加したことで「充当可能財源等」が増加した。結果として、「充当可能財源等」が「将来負担額」を上回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マイナスとなった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令和５年度において将来負担比率が無くなったが、今後も健全な財政運営を心掛け、引続き将来負担に注視していかなければならない。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宮城県涌谷町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涌谷町財政再建計画に基づき、財政調整基金を取り崩さずに財政運営を行ってきた。計画最終年度である令和５年度においては、物価高騰や人件費増加による影響で積立金は減少したものの、前年度同様、税収等の予算に対する上振れ分が発生し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ふるさと涌谷創生基金に積み立て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たことにより、基金全体の残高が増加した。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令和５年度で財政再建計画が満了</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今後は新規事業の開始や物価高騰、人件費増加による更なる経費増加が見込まれる。また、自然災害や老朽化している施設の維持補修等、突発的な経費にも対応していかなければならないため、今後も各基金の計画的な運用を行っ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ふるさと涌谷創生基金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地域創生事業に充当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震災復興基金：東日本大震災復興事業に充当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公営住宅用地取得基金：公営住宅建設用地取得及び建設事業に充当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ふるさと水と土保全基金：集落共同活動事業に充当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歴史文化基金：文化財関係事業へ充当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その他特定目的基金のうち、積立額が最も多い基金はふるさと涌谷創生基金である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当該基金は充当する事業が多</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、今後予定される圃場整備の非適債事業や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新規事業等の財源として積み立て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ため増加した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歴史文化基金については、文化財の設備設置工事へ充当するため、取り崩したが、ふるさと納税寄付分等で積み立てたため増加した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取り崩しについては、充当する事業内容と各基金の使途を精査しながら行っていく。積み立てについては、ふるさと涌谷創生基金を中心に継続して行い、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財政調整基金と減債基金の残高に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留意しながら、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新規事業等に充当する財源を確保していく。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令和５年度においても、財政再建計画に基づき、財政調整基金を取り崩さず運用し、住民税、固定資産税等で上振れした税収等を積み立てた。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令和５年度で財政再建計画が満了</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が、現在の残高を維持し続けられるよう、注視して運用していく必要がある。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現状の基金残高を維持するため、運用利子分のみを積み立てた。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令和４年度から、償還に係る据置期間を廃止したことから、後年度の元利償還金増加が見込まれる。負担軽減のため、計画的な取り崩し、積み立てを行っていく。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8708894</v>
      </c>
      <c r="BO4" s="436"/>
      <c r="BP4" s="436"/>
      <c r="BQ4" s="436"/>
      <c r="BR4" s="436"/>
      <c r="BS4" s="436"/>
      <c r="BT4" s="436"/>
      <c r="BU4" s="437"/>
      <c r="BV4" s="435">
        <v>8458515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v>
      </c>
      <c r="CU4" s="576"/>
      <c r="CV4" s="576"/>
      <c r="CW4" s="576"/>
      <c r="CX4" s="576"/>
      <c r="CY4" s="576"/>
      <c r="CZ4" s="576"/>
      <c r="DA4" s="577"/>
      <c r="DB4" s="575">
        <v>2.8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8448639</v>
      </c>
      <c r="BO5" s="407"/>
      <c r="BP5" s="407"/>
      <c r="BQ5" s="407"/>
      <c r="BR5" s="407"/>
      <c r="BS5" s="407"/>
      <c r="BT5" s="407"/>
      <c r="BU5" s="408"/>
      <c r="BV5" s="406">
        <v>8172311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86.6</v>
      </c>
      <c r="CU5" s="404"/>
      <c r="CV5" s="404"/>
      <c r="CW5" s="404"/>
      <c r="CX5" s="404"/>
      <c r="CY5" s="404"/>
      <c r="CZ5" s="404"/>
      <c r="DA5" s="405"/>
      <c r="DB5" s="403">
        <v>81.900000000000006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260255</v>
      </c>
      <c r="BO6" s="407"/>
      <c r="BP6" s="407"/>
      <c r="BQ6" s="407"/>
      <c r="BR6" s="407"/>
      <c r="BS6" s="407"/>
      <c r="BT6" s="407"/>
      <c r="BU6" s="408"/>
      <c r="BV6" s="406">
        <v>286204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87.1</v>
      </c>
      <c r="CU6" s="550"/>
      <c r="CV6" s="550"/>
      <c r="CW6" s="550"/>
      <c r="CX6" s="550"/>
      <c r="CY6" s="550"/>
      <c r="CZ6" s="550"/>
      <c r="DA6" s="551"/>
      <c r="DB6" s="549">
        <v>82.9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37664</v>
      </c>
      <c r="BO7" s="407"/>
      <c r="BP7" s="407"/>
      <c r="BQ7" s="407"/>
      <c r="BR7" s="407"/>
      <c r="BS7" s="407"/>
      <c r="BT7" s="407"/>
      <c r="BU7" s="408"/>
      <c r="BV7" s="406">
        <v>146778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4991030</v>
      </c>
      <c r="CU7" s="407"/>
      <c r="CV7" s="407"/>
      <c r="CW7" s="407"/>
      <c r="CX7" s="407"/>
      <c r="CY7" s="407"/>
      <c r="CZ7" s="407"/>
      <c r="DA7" s="408"/>
      <c r="DB7" s="406">
        <v>5063160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222591</v>
      </c>
      <c r="BO8" s="407"/>
      <c r="BP8" s="407"/>
      <c r="BQ8" s="407"/>
      <c r="BR8" s="407"/>
      <c r="BS8" s="407"/>
      <c r="BT8" s="407"/>
      <c r="BU8" s="408"/>
      <c r="BV8" s="406">
        <v>139426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0.37</v>
      </c>
      <c r="CU8" s="510"/>
      <c r="CV8" s="510"/>
      <c r="CW8" s="510"/>
      <c r="CX8" s="510"/>
      <c r="CY8" s="510"/>
      <c r="CZ8" s="510"/>
      <c r="DA8" s="511"/>
      <c r="DB8" s="509">
        <v>0.38</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15388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83165</v>
      </c>
      <c r="BO9" s="407"/>
      <c r="BP9" s="407"/>
      <c r="BQ9" s="407"/>
      <c r="BR9" s="407"/>
      <c r="BS9" s="407"/>
      <c r="BT9" s="407"/>
      <c r="BU9" s="408"/>
      <c r="BV9" s="406">
        <v>40552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8.9</v>
      </c>
      <c r="CU9" s="404"/>
      <c r="CV9" s="404"/>
      <c r="CW9" s="404"/>
      <c r="CX9" s="404"/>
      <c r="CY9" s="404"/>
      <c r="CZ9" s="404"/>
      <c r="DA9" s="405"/>
      <c r="DB9" s="403">
        <v>8.6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16701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77242</v>
      </c>
      <c r="BO10" s="407"/>
      <c r="BP10" s="407"/>
      <c r="BQ10" s="407"/>
      <c r="BR10" s="407"/>
      <c r="BS10" s="407"/>
      <c r="BT10" s="407"/>
      <c r="BU10" s="408"/>
      <c r="BV10" s="406">
        <v>386112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14628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14569</v>
      </c>
      <c r="S13" s="494"/>
      <c r="T13" s="494"/>
      <c r="U13" s="494"/>
      <c r="V13" s="495"/>
      <c r="W13" s="496" t="s">
        <v>131</v>
      </c>
      <c r="X13" s="392"/>
      <c r="Y13" s="392"/>
      <c r="Z13" s="392"/>
      <c r="AA13" s="392"/>
      <c r="AB13" s="393"/>
      <c r="AC13" s="359">
        <v>1084</v>
      </c>
      <c r="AD13" s="360"/>
      <c r="AE13" s="360"/>
      <c r="AF13" s="360"/>
      <c r="AG13" s="361"/>
      <c r="AH13" s="359">
        <v>1121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160407</v>
      </c>
      <c r="BO13" s="407"/>
      <c r="BP13" s="407"/>
      <c r="BQ13" s="407"/>
      <c r="BR13" s="407"/>
      <c r="BS13" s="407"/>
      <c r="BT13" s="407"/>
      <c r="BU13" s="408"/>
      <c r="BV13" s="406">
        <v>426664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5.8</v>
      </c>
      <c r="CU13" s="404"/>
      <c r="CV13" s="404"/>
      <c r="CW13" s="404"/>
      <c r="CX13" s="404"/>
      <c r="CY13" s="404"/>
      <c r="CZ13" s="404"/>
      <c r="DA13" s="405"/>
      <c r="DB13" s="403">
        <v>6.6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14930</v>
      </c>
      <c r="S14" s="494"/>
      <c r="T14" s="494"/>
      <c r="U14" s="494"/>
      <c r="V14" s="495"/>
      <c r="W14" s="497"/>
      <c r="X14" s="395"/>
      <c r="Y14" s="395"/>
      <c r="Z14" s="395"/>
      <c r="AA14" s="395"/>
      <c r="AB14" s="396"/>
      <c r="AC14" s="486">
        <v>14.1</v>
      </c>
      <c r="AD14" s="487"/>
      <c r="AE14" s="487"/>
      <c r="AF14" s="487"/>
      <c r="AG14" s="488"/>
      <c r="AH14" s="486">
        <v>13.7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v>2.2999999999999998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14878</v>
      </c>
      <c r="S15" s="494"/>
      <c r="T15" s="494"/>
      <c r="U15" s="494"/>
      <c r="V15" s="495"/>
      <c r="W15" s="496" t="s">
        <v>137</v>
      </c>
      <c r="X15" s="392"/>
      <c r="Y15" s="392"/>
      <c r="Z15" s="392"/>
      <c r="AA15" s="392"/>
      <c r="AB15" s="393"/>
      <c r="AC15" s="359">
        <v>2392</v>
      </c>
      <c r="AD15" s="360"/>
      <c r="AE15" s="360"/>
      <c r="AF15" s="360"/>
      <c r="AG15" s="361"/>
      <c r="AH15" s="359">
        <v>2570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1744179</v>
      </c>
      <c r="BO15" s="436"/>
      <c r="BP15" s="436"/>
      <c r="BQ15" s="436"/>
      <c r="BR15" s="436"/>
      <c r="BS15" s="436"/>
      <c r="BT15" s="436"/>
      <c r="BU15" s="437"/>
      <c r="BV15" s="435">
        <v>1735466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31.1</v>
      </c>
      <c r="AD16" s="487"/>
      <c r="AE16" s="487"/>
      <c r="AF16" s="487"/>
      <c r="AG16" s="488"/>
      <c r="AH16" s="486">
        <v>31.5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4534986</v>
      </c>
      <c r="BO16" s="407"/>
      <c r="BP16" s="407"/>
      <c r="BQ16" s="407"/>
      <c r="BR16" s="407"/>
      <c r="BS16" s="407"/>
      <c r="BT16" s="407"/>
      <c r="BU16" s="408"/>
      <c r="BV16" s="406">
        <v>4573936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4207</v>
      </c>
      <c r="AD17" s="360"/>
      <c r="AE17" s="360"/>
      <c r="AF17" s="360"/>
      <c r="AG17" s="361"/>
      <c r="AH17" s="359">
        <v>4464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2172008</v>
      </c>
      <c r="BO17" s="407"/>
      <c r="BP17" s="407"/>
      <c r="BQ17" s="407"/>
      <c r="BR17" s="407"/>
      <c r="BS17" s="407"/>
      <c r="BT17" s="407"/>
      <c r="BU17" s="408"/>
      <c r="BV17" s="406">
        <v>2160983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82.16</v>
      </c>
      <c r="M18" s="459"/>
      <c r="N18" s="459"/>
      <c r="O18" s="459"/>
      <c r="P18" s="459"/>
      <c r="Q18" s="459"/>
      <c r="R18" s="460"/>
      <c r="S18" s="460"/>
      <c r="T18" s="460"/>
      <c r="U18" s="460"/>
      <c r="V18" s="461"/>
      <c r="W18" s="477"/>
      <c r="X18" s="478"/>
      <c r="Y18" s="478"/>
      <c r="Z18" s="478"/>
      <c r="AA18" s="478"/>
      <c r="AB18" s="502"/>
      <c r="AC18" s="376">
        <v>54.8</v>
      </c>
      <c r="AD18" s="377"/>
      <c r="AE18" s="377"/>
      <c r="AF18" s="377"/>
      <c r="AG18" s="462"/>
      <c r="AH18" s="376">
        <v>54.7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4323769</v>
      </c>
      <c r="BO18" s="407"/>
      <c r="BP18" s="407"/>
      <c r="BQ18" s="407"/>
      <c r="BR18" s="407"/>
      <c r="BS18" s="407"/>
      <c r="BT18" s="407"/>
      <c r="BU18" s="408"/>
      <c r="BV18" s="406">
        <v>4166058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187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6102384</v>
      </c>
      <c r="BO19" s="407"/>
      <c r="BP19" s="407"/>
      <c r="BQ19" s="407"/>
      <c r="BR19" s="407"/>
      <c r="BS19" s="407"/>
      <c r="BT19" s="407"/>
      <c r="BU19" s="408"/>
      <c r="BV19" s="406">
        <v>6041869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5452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6290456</v>
      </c>
      <c r="BO22" s="436"/>
      <c r="BP22" s="436"/>
      <c r="BQ22" s="436"/>
      <c r="BR22" s="436"/>
      <c r="BS22" s="436"/>
      <c r="BT22" s="436"/>
      <c r="BU22" s="437"/>
      <c r="BV22" s="435">
        <v>6318495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5328898</v>
      </c>
      <c r="BO23" s="407"/>
      <c r="BP23" s="407"/>
      <c r="BQ23" s="407"/>
      <c r="BR23" s="407"/>
      <c r="BS23" s="407"/>
      <c r="BT23" s="407"/>
      <c r="BU23" s="408"/>
      <c r="BV23" s="406">
        <v>5273308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5952</v>
      </c>
      <c r="R24" s="360"/>
      <c r="S24" s="360"/>
      <c r="T24" s="360"/>
      <c r="U24" s="360"/>
      <c r="V24" s="361"/>
      <c r="W24" s="449"/>
      <c r="X24" s="386"/>
      <c r="Y24" s="387"/>
      <c r="Z24" s="362" t="s">
        <v>162</v>
      </c>
      <c r="AA24" s="363"/>
      <c r="AB24" s="363"/>
      <c r="AC24" s="363"/>
      <c r="AD24" s="363"/>
      <c r="AE24" s="363"/>
      <c r="AF24" s="363"/>
      <c r="AG24" s="364"/>
      <c r="AH24" s="359">
        <v>137</v>
      </c>
      <c r="AI24" s="360"/>
      <c r="AJ24" s="360"/>
      <c r="AK24" s="360"/>
      <c r="AL24" s="361"/>
      <c r="AM24" s="359">
        <v>388532</v>
      </c>
      <c r="AN24" s="360"/>
      <c r="AO24" s="360"/>
      <c r="AP24" s="360"/>
      <c r="AQ24" s="360"/>
      <c r="AR24" s="361"/>
      <c r="AS24" s="359">
        <v>2836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3764514</v>
      </c>
      <c r="BO24" s="407"/>
      <c r="BP24" s="407"/>
      <c r="BQ24" s="407"/>
      <c r="BR24" s="407"/>
      <c r="BS24" s="407"/>
      <c r="BT24" s="407"/>
      <c r="BU24" s="408"/>
      <c r="BV24" s="406">
        <v>3539648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5670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867389</v>
      </c>
      <c r="BO25" s="436"/>
      <c r="BP25" s="436"/>
      <c r="BQ25" s="436"/>
      <c r="BR25" s="436"/>
      <c r="BS25" s="436"/>
      <c r="BT25" s="436"/>
      <c r="BU25" s="437"/>
      <c r="BV25" s="435">
        <v>781920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4969</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22560</v>
      </c>
      <c r="AN26" s="360"/>
      <c r="AO26" s="360"/>
      <c r="AP26" s="360"/>
      <c r="AQ26" s="360"/>
      <c r="AR26" s="361"/>
      <c r="AS26" s="359">
        <v>2820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3250</v>
      </c>
      <c r="R27" s="360"/>
      <c r="S27" s="360"/>
      <c r="T27" s="360"/>
      <c r="U27" s="360"/>
      <c r="V27" s="361"/>
      <c r="W27" s="449"/>
      <c r="X27" s="386"/>
      <c r="Y27" s="387"/>
      <c r="Z27" s="362" t="s">
        <v>171</v>
      </c>
      <c r="AA27" s="363"/>
      <c r="AB27" s="363"/>
      <c r="AC27" s="363"/>
      <c r="AD27" s="363"/>
      <c r="AE27" s="363"/>
      <c r="AF27" s="363"/>
      <c r="AG27" s="364"/>
      <c r="AH27" s="359">
        <v>19</v>
      </c>
      <c r="AI27" s="360"/>
      <c r="AJ27" s="360"/>
      <c r="AK27" s="360"/>
      <c r="AL27" s="361"/>
      <c r="AM27" s="359">
        <v>48564</v>
      </c>
      <c r="AN27" s="360"/>
      <c r="AO27" s="360"/>
      <c r="AP27" s="360"/>
      <c r="AQ27" s="360"/>
      <c r="AR27" s="361"/>
      <c r="AS27" s="359">
        <v>2556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100015</v>
      </c>
      <c r="BO27" s="441"/>
      <c r="BP27" s="441"/>
      <c r="BQ27" s="441"/>
      <c r="BR27" s="441"/>
      <c r="BS27" s="441"/>
      <c r="BT27" s="441"/>
      <c r="BU27" s="442"/>
      <c r="BV27" s="440">
        <v>100014</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2540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1520509</v>
      </c>
      <c r="BO28" s="436"/>
      <c r="BP28" s="436"/>
      <c r="BQ28" s="436"/>
      <c r="BR28" s="436"/>
      <c r="BS28" s="436"/>
      <c r="BT28" s="436"/>
      <c r="BU28" s="437"/>
      <c r="BV28" s="435">
        <v>1443267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11</v>
      </c>
      <c r="M29" s="360"/>
      <c r="N29" s="360"/>
      <c r="O29" s="360"/>
      <c r="P29" s="361"/>
      <c r="Q29" s="359">
        <v>2370</v>
      </c>
      <c r="R29" s="360"/>
      <c r="S29" s="360"/>
      <c r="T29" s="360"/>
      <c r="U29" s="360"/>
      <c r="V29" s="361"/>
      <c r="W29" s="450"/>
      <c r="X29" s="451"/>
      <c r="Y29" s="452"/>
      <c r="Z29" s="362" t="s">
        <v>177</v>
      </c>
      <c r="AA29" s="363"/>
      <c r="AB29" s="363"/>
      <c r="AC29" s="363"/>
      <c r="AD29" s="363"/>
      <c r="AE29" s="363"/>
      <c r="AF29" s="363"/>
      <c r="AG29" s="364"/>
      <c r="AH29" s="359">
        <v>156</v>
      </c>
      <c r="AI29" s="360"/>
      <c r="AJ29" s="360"/>
      <c r="AK29" s="360"/>
      <c r="AL29" s="361"/>
      <c r="AM29" s="359">
        <v>437096</v>
      </c>
      <c r="AN29" s="360"/>
      <c r="AO29" s="360"/>
      <c r="AP29" s="360"/>
      <c r="AQ29" s="360"/>
      <c r="AR29" s="361"/>
      <c r="AS29" s="359">
        <v>2802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668575</v>
      </c>
      <c r="BO29" s="407"/>
      <c r="BP29" s="407"/>
      <c r="BQ29" s="407"/>
      <c r="BR29" s="407"/>
      <c r="BS29" s="407"/>
      <c r="BT29" s="407"/>
      <c r="BU29" s="408"/>
      <c r="BV29" s="406">
        <v>667758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884409</v>
      </c>
      <c r="BO30" s="441"/>
      <c r="BP30" s="441"/>
      <c r="BQ30" s="441"/>
      <c r="BR30" s="441"/>
      <c r="BS30" s="441"/>
      <c r="BT30" s="441"/>
      <c r="BU30" s="442"/>
      <c r="BV30" s="440">
        <v>731656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涌谷町一般会計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涌谷町国民健康保険事業勘定特別会計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涌谷町国民健康保険病院事業会計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宮城県市町村職員退職手当組合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涌谷町介護保険事業勘定特別会計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涌谷町老人保健施設事業会計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宮城県市町村非常勤消防団員補償報償組合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涌谷町後期高齢者医療保険事業勘定特別会計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涌谷町訪問看護ステーション事業会計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大崎地域広域行政事務組合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8</v>
      </c>
      <c r="AN37" s="354"/>
      <c r="AO37" s="355" t="str">
        <f>IF('各会計、関係団体の財政状況及び健全化判断比率'!B34="","",'各会計、関係団体の財政状況及び健全化判断比率'!B34)</f>
        <v>涌谷町水道事業会計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宮城県市町村自治振興センター</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9</v>
      </c>
      <c r="AN38" s="354"/>
      <c r="AO38" s="355" t="str">
        <f>IF('各会計、関係団体の財政状況及び健全化判断比率'!B35="","",'各会計、関係団体の財政状況及び健全化判断比率'!B35)</f>
        <v>涌谷町下水道事業会計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宮城県後期高齢者医療広域連合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宮城県後期高齢者医療事業会計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v6lEgSkn/r4bCnIN5VrvkrubKxRlJKEUPQX1/zjPzFiSyE8Xt9nkXI/o6SgVJ9ZuXPVx5HPDtQBBcShiTIn1XQ==" saltValue="sfOe6IyWZkb5SIEXCTJC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1608749</v>
      </c>
      <c r="S5" s="664"/>
      <c r="T5" s="664"/>
      <c r="U5" s="664"/>
      <c r="V5" s="664"/>
      <c r="W5" s="664"/>
      <c r="X5" s="664"/>
      <c r="Y5" s="689"/>
      <c r="Z5" s="702">
        <v>18.5</v>
      </c>
      <c r="AA5" s="702"/>
      <c r="AB5" s="702"/>
      <c r="AC5" s="702"/>
      <c r="AD5" s="703">
        <v>1608749</v>
      </c>
      <c r="AE5" s="703"/>
      <c r="AF5" s="703"/>
      <c r="AG5" s="703"/>
      <c r="AH5" s="703"/>
      <c r="AI5" s="703"/>
      <c r="AJ5" s="703"/>
      <c r="AK5" s="703"/>
      <c r="AL5" s="690">
        <v>32.4</v>
      </c>
      <c r="AM5" s="672"/>
      <c r="AN5" s="672"/>
      <c r="AO5" s="691"/>
      <c r="AP5" s="666" t="s">
        <v>216</v>
      </c>
      <c r="AQ5" s="667"/>
      <c r="AR5" s="667"/>
      <c r="AS5" s="667"/>
      <c r="AT5" s="667"/>
      <c r="AU5" s="667"/>
      <c r="AV5" s="667"/>
      <c r="AW5" s="667"/>
      <c r="AX5" s="667"/>
      <c r="AY5" s="667"/>
      <c r="AZ5" s="667"/>
      <c r="BA5" s="667"/>
      <c r="BB5" s="667"/>
      <c r="BC5" s="667"/>
      <c r="BD5" s="667"/>
      <c r="BE5" s="667"/>
      <c r="BF5" s="668"/>
      <c r="BG5" s="608">
        <v>1608749</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85946</v>
      </c>
      <c r="S6" s="609"/>
      <c r="T6" s="609"/>
      <c r="U6" s="609"/>
      <c r="V6" s="609"/>
      <c r="W6" s="609"/>
      <c r="X6" s="609"/>
      <c r="Y6" s="610"/>
      <c r="Z6" s="646">
        <v>1</v>
      </c>
      <c r="AA6" s="646"/>
      <c r="AB6" s="646"/>
      <c r="AC6" s="646"/>
      <c r="AD6" s="647">
        <v>85946</v>
      </c>
      <c r="AE6" s="647"/>
      <c r="AF6" s="647"/>
      <c r="AG6" s="647"/>
      <c r="AH6" s="647"/>
      <c r="AI6" s="647"/>
      <c r="AJ6" s="647"/>
      <c r="AK6" s="647"/>
      <c r="AL6" s="611">
        <v>1.7</v>
      </c>
      <c r="AM6" s="612"/>
      <c r="AN6" s="612"/>
      <c r="AO6" s="648"/>
      <c r="AP6" s="605" t="s">
        <v>221</v>
      </c>
      <c r="AQ6" s="606"/>
      <c r="AR6" s="606"/>
      <c r="AS6" s="606"/>
      <c r="AT6" s="606"/>
      <c r="AU6" s="606"/>
      <c r="AV6" s="606"/>
      <c r="AW6" s="606"/>
      <c r="AX6" s="606"/>
      <c r="AY6" s="606"/>
      <c r="AZ6" s="606"/>
      <c r="BA6" s="606"/>
      <c r="BB6" s="606"/>
      <c r="BC6" s="606"/>
      <c r="BD6" s="606"/>
      <c r="BE6" s="606"/>
      <c r="BF6" s="607"/>
      <c r="BG6" s="608">
        <v>1608749</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91559</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91559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343</v>
      </c>
      <c r="S7" s="609"/>
      <c r="T7" s="609"/>
      <c r="U7" s="609"/>
      <c r="V7" s="609"/>
      <c r="W7" s="609"/>
      <c r="X7" s="609"/>
      <c r="Y7" s="610"/>
      <c r="Z7" s="646">
        <v>0</v>
      </c>
      <c r="AA7" s="646"/>
      <c r="AB7" s="646"/>
      <c r="AC7" s="646"/>
      <c r="AD7" s="647">
        <v>343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548129</v>
      </c>
      <c r="BH7" s="609"/>
      <c r="BI7" s="609"/>
      <c r="BJ7" s="609"/>
      <c r="BK7" s="609"/>
      <c r="BL7" s="609"/>
      <c r="BM7" s="609"/>
      <c r="BN7" s="610"/>
      <c r="BO7" s="646">
        <v>34.1</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1270142</v>
      </c>
      <c r="CS7" s="609"/>
      <c r="CT7" s="609"/>
      <c r="CU7" s="609"/>
      <c r="CV7" s="609"/>
      <c r="CW7" s="609"/>
      <c r="CX7" s="609"/>
      <c r="CY7" s="610"/>
      <c r="CZ7" s="646">
        <v>15</v>
      </c>
      <c r="DA7" s="646"/>
      <c r="DB7" s="646"/>
      <c r="DC7" s="646"/>
      <c r="DD7" s="614">
        <v>14624</v>
      </c>
      <c r="DE7" s="609"/>
      <c r="DF7" s="609"/>
      <c r="DG7" s="609"/>
      <c r="DH7" s="609"/>
      <c r="DI7" s="609"/>
      <c r="DJ7" s="609"/>
      <c r="DK7" s="609"/>
      <c r="DL7" s="609"/>
      <c r="DM7" s="609"/>
      <c r="DN7" s="609"/>
      <c r="DO7" s="609"/>
      <c r="DP7" s="610"/>
      <c r="DQ7" s="614">
        <v>1158658</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5208</v>
      </c>
      <c r="S8" s="609"/>
      <c r="T8" s="609"/>
      <c r="U8" s="609"/>
      <c r="V8" s="609"/>
      <c r="W8" s="609"/>
      <c r="X8" s="609"/>
      <c r="Y8" s="610"/>
      <c r="Z8" s="646">
        <v>0.1</v>
      </c>
      <c r="AA8" s="646"/>
      <c r="AB8" s="646"/>
      <c r="AC8" s="646"/>
      <c r="AD8" s="647">
        <v>5208</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25126</v>
      </c>
      <c r="BH8" s="609"/>
      <c r="BI8" s="609"/>
      <c r="BJ8" s="609"/>
      <c r="BK8" s="609"/>
      <c r="BL8" s="609"/>
      <c r="BM8" s="609"/>
      <c r="BN8" s="610"/>
      <c r="BO8" s="646">
        <v>1.6</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2436473</v>
      </c>
      <c r="CS8" s="609"/>
      <c r="CT8" s="609"/>
      <c r="CU8" s="609"/>
      <c r="CV8" s="609"/>
      <c r="CW8" s="609"/>
      <c r="CX8" s="609"/>
      <c r="CY8" s="610"/>
      <c r="CZ8" s="646">
        <v>28.8</v>
      </c>
      <c r="DA8" s="646"/>
      <c r="DB8" s="646"/>
      <c r="DC8" s="646"/>
      <c r="DD8" s="614">
        <v>17433</v>
      </c>
      <c r="DE8" s="609"/>
      <c r="DF8" s="609"/>
      <c r="DG8" s="609"/>
      <c r="DH8" s="609"/>
      <c r="DI8" s="609"/>
      <c r="DJ8" s="609"/>
      <c r="DK8" s="609"/>
      <c r="DL8" s="609"/>
      <c r="DM8" s="609"/>
      <c r="DN8" s="609"/>
      <c r="DO8" s="609"/>
      <c r="DP8" s="610"/>
      <c r="DQ8" s="614">
        <v>1466437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6005</v>
      </c>
      <c r="S9" s="609"/>
      <c r="T9" s="609"/>
      <c r="U9" s="609"/>
      <c r="V9" s="609"/>
      <c r="W9" s="609"/>
      <c r="X9" s="609"/>
      <c r="Y9" s="610"/>
      <c r="Z9" s="646">
        <v>0.1</v>
      </c>
      <c r="AA9" s="646"/>
      <c r="AB9" s="646"/>
      <c r="AC9" s="646"/>
      <c r="AD9" s="647">
        <v>6005</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472111</v>
      </c>
      <c r="BH9" s="609"/>
      <c r="BI9" s="609"/>
      <c r="BJ9" s="609"/>
      <c r="BK9" s="609"/>
      <c r="BL9" s="609"/>
      <c r="BM9" s="609"/>
      <c r="BN9" s="610"/>
      <c r="BO9" s="646">
        <v>29.3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987789</v>
      </c>
      <c r="CS9" s="609"/>
      <c r="CT9" s="609"/>
      <c r="CU9" s="609"/>
      <c r="CV9" s="609"/>
      <c r="CW9" s="609"/>
      <c r="CX9" s="609"/>
      <c r="CY9" s="610"/>
      <c r="CZ9" s="646">
        <v>11.7</v>
      </c>
      <c r="DA9" s="646"/>
      <c r="DB9" s="646"/>
      <c r="DC9" s="646"/>
      <c r="DD9" s="614">
        <v>10973</v>
      </c>
      <c r="DE9" s="609"/>
      <c r="DF9" s="609"/>
      <c r="DG9" s="609"/>
      <c r="DH9" s="609"/>
      <c r="DI9" s="609"/>
      <c r="DJ9" s="609"/>
      <c r="DK9" s="609"/>
      <c r="DL9" s="609"/>
      <c r="DM9" s="609"/>
      <c r="DN9" s="609"/>
      <c r="DO9" s="609"/>
      <c r="DP9" s="610"/>
      <c r="DQ9" s="614">
        <v>877942</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37393</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8020</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8020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372863</v>
      </c>
      <c r="S11" s="609"/>
      <c r="T11" s="609"/>
      <c r="U11" s="609"/>
      <c r="V11" s="609"/>
      <c r="W11" s="609"/>
      <c r="X11" s="609"/>
      <c r="Y11" s="610"/>
      <c r="Z11" s="611">
        <v>4.3</v>
      </c>
      <c r="AA11" s="612"/>
      <c r="AB11" s="612"/>
      <c r="AC11" s="613"/>
      <c r="AD11" s="614">
        <v>372863</v>
      </c>
      <c r="AE11" s="609"/>
      <c r="AF11" s="609"/>
      <c r="AG11" s="609"/>
      <c r="AH11" s="609"/>
      <c r="AI11" s="609"/>
      <c r="AJ11" s="609"/>
      <c r="AK11" s="610"/>
      <c r="AL11" s="611">
        <v>7.5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13499</v>
      </c>
      <c r="BH11" s="609"/>
      <c r="BI11" s="609"/>
      <c r="BJ11" s="609"/>
      <c r="BK11" s="609"/>
      <c r="BL11" s="609"/>
      <c r="BM11" s="609"/>
      <c r="BN11" s="610"/>
      <c r="BO11" s="646">
        <v>0.8</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867731</v>
      </c>
      <c r="CS11" s="609"/>
      <c r="CT11" s="609"/>
      <c r="CU11" s="609"/>
      <c r="CV11" s="609"/>
      <c r="CW11" s="609"/>
      <c r="CX11" s="609"/>
      <c r="CY11" s="610"/>
      <c r="CZ11" s="646">
        <v>10.3</v>
      </c>
      <c r="DA11" s="646"/>
      <c r="DB11" s="646"/>
      <c r="DC11" s="646"/>
      <c r="DD11" s="614">
        <v>161618</v>
      </c>
      <c r="DE11" s="609"/>
      <c r="DF11" s="609"/>
      <c r="DG11" s="609"/>
      <c r="DH11" s="609"/>
      <c r="DI11" s="609"/>
      <c r="DJ11" s="609"/>
      <c r="DK11" s="609"/>
      <c r="DL11" s="609"/>
      <c r="DM11" s="609"/>
      <c r="DN11" s="609"/>
      <c r="DO11" s="609"/>
      <c r="DP11" s="610"/>
      <c r="DQ11" s="614">
        <v>316839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10893</v>
      </c>
      <c r="S12" s="609"/>
      <c r="T12" s="609"/>
      <c r="U12" s="609"/>
      <c r="V12" s="609"/>
      <c r="W12" s="609"/>
      <c r="X12" s="609"/>
      <c r="Y12" s="610"/>
      <c r="Z12" s="646">
        <v>0.1</v>
      </c>
      <c r="AA12" s="646"/>
      <c r="AB12" s="646"/>
      <c r="AC12" s="646"/>
      <c r="AD12" s="647">
        <v>10893</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855887</v>
      </c>
      <c r="BH12" s="609"/>
      <c r="BI12" s="609"/>
      <c r="BJ12" s="609"/>
      <c r="BK12" s="609"/>
      <c r="BL12" s="609"/>
      <c r="BM12" s="609"/>
      <c r="BN12" s="610"/>
      <c r="BO12" s="646">
        <v>53.2</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129357</v>
      </c>
      <c r="CS12" s="609"/>
      <c r="CT12" s="609"/>
      <c r="CU12" s="609"/>
      <c r="CV12" s="609"/>
      <c r="CW12" s="609"/>
      <c r="CX12" s="609"/>
      <c r="CY12" s="610"/>
      <c r="CZ12" s="646">
        <v>1.5</v>
      </c>
      <c r="DA12" s="646"/>
      <c r="DB12" s="646"/>
      <c r="DC12" s="646"/>
      <c r="DD12" s="614" t="s">
        <v>122</v>
      </c>
      <c r="DE12" s="609"/>
      <c r="DF12" s="609"/>
      <c r="DG12" s="609"/>
      <c r="DH12" s="609"/>
      <c r="DI12" s="609"/>
      <c r="DJ12" s="609"/>
      <c r="DK12" s="609"/>
      <c r="DL12" s="609"/>
      <c r="DM12" s="609"/>
      <c r="DN12" s="609"/>
      <c r="DO12" s="609"/>
      <c r="DP12" s="610"/>
      <c r="DQ12" s="614">
        <v>46938</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855195</v>
      </c>
      <c r="BH13" s="609"/>
      <c r="BI13" s="609"/>
      <c r="BJ13" s="609"/>
      <c r="BK13" s="609"/>
      <c r="BL13" s="609"/>
      <c r="BM13" s="609"/>
      <c r="BN13" s="610"/>
      <c r="BO13" s="646">
        <v>53.2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778849</v>
      </c>
      <c r="CS13" s="609"/>
      <c r="CT13" s="609"/>
      <c r="CU13" s="609"/>
      <c r="CV13" s="609"/>
      <c r="CW13" s="609"/>
      <c r="CX13" s="609"/>
      <c r="CY13" s="610"/>
      <c r="CZ13" s="646">
        <v>9.1999999999999993</v>
      </c>
      <c r="DA13" s="646"/>
      <c r="DB13" s="646"/>
      <c r="DC13" s="646"/>
      <c r="DD13" s="614">
        <v>364644</v>
      </c>
      <c r="DE13" s="609"/>
      <c r="DF13" s="609"/>
      <c r="DG13" s="609"/>
      <c r="DH13" s="609"/>
      <c r="DI13" s="609"/>
      <c r="DJ13" s="609"/>
      <c r="DK13" s="609"/>
      <c r="DL13" s="609"/>
      <c r="DM13" s="609"/>
      <c r="DN13" s="609"/>
      <c r="DO13" s="609"/>
      <c r="DP13" s="610"/>
      <c r="DQ13" s="614">
        <v>368626</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967</v>
      </c>
      <c r="S14" s="609"/>
      <c r="T14" s="609"/>
      <c r="U14" s="609"/>
      <c r="V14" s="609"/>
      <c r="W14" s="609"/>
      <c r="X14" s="609"/>
      <c r="Y14" s="610"/>
      <c r="Z14" s="646">
        <v>0</v>
      </c>
      <c r="AA14" s="646"/>
      <c r="AB14" s="646"/>
      <c r="AC14" s="646"/>
      <c r="AD14" s="647">
        <v>967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63775</v>
      </c>
      <c r="BH14" s="609"/>
      <c r="BI14" s="609"/>
      <c r="BJ14" s="609"/>
      <c r="BK14" s="609"/>
      <c r="BL14" s="609"/>
      <c r="BM14" s="609"/>
      <c r="BN14" s="610"/>
      <c r="BO14" s="646">
        <v>4</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270878</v>
      </c>
      <c r="CS14" s="609"/>
      <c r="CT14" s="609"/>
      <c r="CU14" s="609"/>
      <c r="CV14" s="609"/>
      <c r="CW14" s="609"/>
      <c r="CX14" s="609"/>
      <c r="CY14" s="610"/>
      <c r="CZ14" s="646">
        <v>3.2</v>
      </c>
      <c r="DA14" s="646"/>
      <c r="DB14" s="646"/>
      <c r="DC14" s="646"/>
      <c r="DD14" s="614">
        <v>9955</v>
      </c>
      <c r="DE14" s="609"/>
      <c r="DF14" s="609"/>
      <c r="DG14" s="609"/>
      <c r="DH14" s="609"/>
      <c r="DI14" s="609"/>
      <c r="DJ14" s="609"/>
      <c r="DK14" s="609"/>
      <c r="DL14" s="609"/>
      <c r="DM14" s="609"/>
      <c r="DN14" s="609"/>
      <c r="DO14" s="609"/>
      <c r="DP14" s="610"/>
      <c r="DQ14" s="614">
        <v>260923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140958</v>
      </c>
      <c r="BH15" s="609"/>
      <c r="BI15" s="609"/>
      <c r="BJ15" s="609"/>
      <c r="BK15" s="609"/>
      <c r="BL15" s="609"/>
      <c r="BM15" s="609"/>
      <c r="BN15" s="610"/>
      <c r="BO15" s="646">
        <v>8.8000000000000007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917660</v>
      </c>
      <c r="CS15" s="609"/>
      <c r="CT15" s="609"/>
      <c r="CU15" s="609"/>
      <c r="CV15" s="609"/>
      <c r="CW15" s="609"/>
      <c r="CX15" s="609"/>
      <c r="CY15" s="610"/>
      <c r="CZ15" s="646">
        <v>10.9</v>
      </c>
      <c r="DA15" s="646"/>
      <c r="DB15" s="646"/>
      <c r="DC15" s="646"/>
      <c r="DD15" s="614">
        <v>163478</v>
      </c>
      <c r="DE15" s="609"/>
      <c r="DF15" s="609"/>
      <c r="DG15" s="609"/>
      <c r="DH15" s="609"/>
      <c r="DI15" s="609"/>
      <c r="DJ15" s="609"/>
      <c r="DK15" s="609"/>
      <c r="DL15" s="609"/>
      <c r="DM15" s="609"/>
      <c r="DN15" s="609"/>
      <c r="DO15" s="609"/>
      <c r="DP15" s="610"/>
      <c r="DQ15" s="614">
        <v>683043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9914</v>
      </c>
      <c r="S16" s="609"/>
      <c r="T16" s="609"/>
      <c r="U16" s="609"/>
      <c r="V16" s="609"/>
      <c r="W16" s="609"/>
      <c r="X16" s="609"/>
      <c r="Y16" s="610"/>
      <c r="Z16" s="646">
        <v>0.1</v>
      </c>
      <c r="AA16" s="646"/>
      <c r="AB16" s="646"/>
      <c r="AC16" s="646"/>
      <c r="AD16" s="647">
        <v>9914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113228</v>
      </c>
      <c r="CS16" s="609"/>
      <c r="CT16" s="609"/>
      <c r="CU16" s="609"/>
      <c r="CV16" s="609"/>
      <c r="CW16" s="609"/>
      <c r="CX16" s="609"/>
      <c r="CY16" s="610"/>
      <c r="CZ16" s="646">
        <v>1.3</v>
      </c>
      <c r="DA16" s="646"/>
      <c r="DB16" s="646"/>
      <c r="DC16" s="646"/>
      <c r="DD16" s="614" t="s">
        <v>122</v>
      </c>
      <c r="DE16" s="609"/>
      <c r="DF16" s="609"/>
      <c r="DG16" s="609"/>
      <c r="DH16" s="609"/>
      <c r="DI16" s="609"/>
      <c r="DJ16" s="609"/>
      <c r="DK16" s="609"/>
      <c r="DL16" s="609"/>
      <c r="DM16" s="609"/>
      <c r="DN16" s="609"/>
      <c r="DO16" s="609"/>
      <c r="DP16" s="610"/>
      <c r="DQ16" s="614">
        <v>20548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31886</v>
      </c>
      <c r="S17" s="609"/>
      <c r="T17" s="609"/>
      <c r="U17" s="609"/>
      <c r="V17" s="609"/>
      <c r="W17" s="609"/>
      <c r="X17" s="609"/>
      <c r="Y17" s="610"/>
      <c r="Z17" s="646">
        <v>0.4</v>
      </c>
      <c r="AA17" s="646"/>
      <c r="AB17" s="646"/>
      <c r="AC17" s="646"/>
      <c r="AD17" s="647">
        <v>31886</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576953</v>
      </c>
      <c r="CS17" s="609"/>
      <c r="CT17" s="609"/>
      <c r="CU17" s="609"/>
      <c r="CV17" s="609"/>
      <c r="CW17" s="609"/>
      <c r="CX17" s="609"/>
      <c r="CY17" s="610"/>
      <c r="CZ17" s="646">
        <v>6.8</v>
      </c>
      <c r="DA17" s="646"/>
      <c r="DB17" s="646"/>
      <c r="DC17" s="646"/>
      <c r="DD17" s="614" t="s">
        <v>122</v>
      </c>
      <c r="DE17" s="609"/>
      <c r="DF17" s="609"/>
      <c r="DG17" s="609"/>
      <c r="DH17" s="609"/>
      <c r="DI17" s="609"/>
      <c r="DJ17" s="609"/>
      <c r="DK17" s="609"/>
      <c r="DL17" s="609"/>
      <c r="DM17" s="609"/>
      <c r="DN17" s="609"/>
      <c r="DO17" s="609"/>
      <c r="DP17" s="610"/>
      <c r="DQ17" s="614">
        <v>542596</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12765</v>
      </c>
      <c r="S18" s="609"/>
      <c r="T18" s="609"/>
      <c r="U18" s="609"/>
      <c r="V18" s="609"/>
      <c r="W18" s="609"/>
      <c r="X18" s="609"/>
      <c r="Y18" s="610"/>
      <c r="Z18" s="646">
        <v>0.1</v>
      </c>
      <c r="AA18" s="646"/>
      <c r="AB18" s="646"/>
      <c r="AC18" s="646"/>
      <c r="AD18" s="647">
        <v>12765</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10165</v>
      </c>
      <c r="S19" s="609"/>
      <c r="T19" s="609"/>
      <c r="U19" s="609"/>
      <c r="V19" s="609"/>
      <c r="W19" s="609"/>
      <c r="X19" s="609"/>
      <c r="Y19" s="610"/>
      <c r="Z19" s="646">
        <v>0.1</v>
      </c>
      <c r="AA19" s="646"/>
      <c r="AB19" s="646"/>
      <c r="AC19" s="646"/>
      <c r="AD19" s="647">
        <v>10165</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2600</v>
      </c>
      <c r="S20" s="609"/>
      <c r="T20" s="609"/>
      <c r="U20" s="609"/>
      <c r="V20" s="609"/>
      <c r="W20" s="609"/>
      <c r="X20" s="609"/>
      <c r="Y20" s="610"/>
      <c r="Z20" s="646">
        <v>0</v>
      </c>
      <c r="AA20" s="646"/>
      <c r="AB20" s="646"/>
      <c r="AC20" s="646"/>
      <c r="AD20" s="647">
        <v>2600</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8448639</v>
      </c>
      <c r="CS20" s="609"/>
      <c r="CT20" s="609"/>
      <c r="CU20" s="609"/>
      <c r="CV20" s="609"/>
      <c r="CW20" s="609"/>
      <c r="CX20" s="609"/>
      <c r="CY20" s="610"/>
      <c r="CZ20" s="646">
        <v>100</v>
      </c>
      <c r="DA20" s="646"/>
      <c r="DB20" s="646"/>
      <c r="DC20" s="646"/>
      <c r="DD20" s="614">
        <v>742725</v>
      </c>
      <c r="DE20" s="609"/>
      <c r="DF20" s="609"/>
      <c r="DG20" s="609"/>
      <c r="DH20" s="609"/>
      <c r="DI20" s="609"/>
      <c r="DJ20" s="609"/>
      <c r="DK20" s="609"/>
      <c r="DL20" s="609"/>
      <c r="DM20" s="609"/>
      <c r="DN20" s="609"/>
      <c r="DO20" s="609"/>
      <c r="DP20" s="610"/>
      <c r="DQ20" s="614">
        <v>5842129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3176523</v>
      </c>
      <c r="S21" s="609"/>
      <c r="T21" s="609"/>
      <c r="U21" s="609"/>
      <c r="V21" s="609"/>
      <c r="W21" s="609"/>
      <c r="X21" s="609"/>
      <c r="Y21" s="610"/>
      <c r="Z21" s="646">
        <v>36.5</v>
      </c>
      <c r="AA21" s="646"/>
      <c r="AB21" s="646"/>
      <c r="AC21" s="646"/>
      <c r="AD21" s="647">
        <v>2790807</v>
      </c>
      <c r="AE21" s="647"/>
      <c r="AF21" s="647"/>
      <c r="AG21" s="647"/>
      <c r="AH21" s="647"/>
      <c r="AI21" s="647"/>
      <c r="AJ21" s="647"/>
      <c r="AK21" s="647"/>
      <c r="AL21" s="611">
        <v>56.2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2790807</v>
      </c>
      <c r="S22" s="609"/>
      <c r="T22" s="609"/>
      <c r="U22" s="609"/>
      <c r="V22" s="609"/>
      <c r="W22" s="609"/>
      <c r="X22" s="609"/>
      <c r="Y22" s="610"/>
      <c r="Z22" s="646">
        <v>32</v>
      </c>
      <c r="AA22" s="646"/>
      <c r="AB22" s="646"/>
      <c r="AC22" s="646"/>
      <c r="AD22" s="647">
        <v>2790807</v>
      </c>
      <c r="AE22" s="647"/>
      <c r="AF22" s="647"/>
      <c r="AG22" s="647"/>
      <c r="AH22" s="647"/>
      <c r="AI22" s="647"/>
      <c r="AJ22" s="647"/>
      <c r="AK22" s="647"/>
      <c r="AL22" s="611">
        <v>56.2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331286</v>
      </c>
      <c r="S23" s="609"/>
      <c r="T23" s="609"/>
      <c r="U23" s="609"/>
      <c r="V23" s="609"/>
      <c r="W23" s="609"/>
      <c r="X23" s="609"/>
      <c r="Y23" s="610"/>
      <c r="Z23" s="646">
        <v>3.8</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54430</v>
      </c>
      <c r="S24" s="609"/>
      <c r="T24" s="609"/>
      <c r="U24" s="609"/>
      <c r="V24" s="609"/>
      <c r="W24" s="609"/>
      <c r="X24" s="609"/>
      <c r="Y24" s="610"/>
      <c r="Z24" s="646">
        <v>0.6</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3117766</v>
      </c>
      <c r="CS24" s="664"/>
      <c r="CT24" s="664"/>
      <c r="CU24" s="664"/>
      <c r="CV24" s="664"/>
      <c r="CW24" s="664"/>
      <c r="CX24" s="664"/>
      <c r="CY24" s="689"/>
      <c r="CZ24" s="690">
        <v>36.9</v>
      </c>
      <c r="DA24" s="672"/>
      <c r="DB24" s="672"/>
      <c r="DC24" s="692"/>
      <c r="DD24" s="688">
        <v>2250757</v>
      </c>
      <c r="DE24" s="664"/>
      <c r="DF24" s="664"/>
      <c r="DG24" s="664"/>
      <c r="DH24" s="664"/>
      <c r="DI24" s="664"/>
      <c r="DJ24" s="664"/>
      <c r="DK24" s="689"/>
      <c r="DL24" s="688">
        <v>1886026</v>
      </c>
      <c r="DM24" s="664"/>
      <c r="DN24" s="664"/>
      <c r="DO24" s="664"/>
      <c r="DP24" s="664"/>
      <c r="DQ24" s="664"/>
      <c r="DR24" s="664"/>
      <c r="DS24" s="664"/>
      <c r="DT24" s="664"/>
      <c r="DU24" s="664"/>
      <c r="DV24" s="689"/>
      <c r="DW24" s="690">
        <v>37.799999999999997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5322062</v>
      </c>
      <c r="S25" s="609"/>
      <c r="T25" s="609"/>
      <c r="U25" s="609"/>
      <c r="V25" s="609"/>
      <c r="W25" s="609"/>
      <c r="X25" s="609"/>
      <c r="Y25" s="610"/>
      <c r="Z25" s="646">
        <v>61.1</v>
      </c>
      <c r="AA25" s="646"/>
      <c r="AB25" s="646"/>
      <c r="AC25" s="646"/>
      <c r="AD25" s="647">
        <v>4936346</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1372070</v>
      </c>
      <c r="CS25" s="621"/>
      <c r="CT25" s="621"/>
      <c r="CU25" s="621"/>
      <c r="CV25" s="621"/>
      <c r="CW25" s="621"/>
      <c r="CX25" s="621"/>
      <c r="CY25" s="622"/>
      <c r="CZ25" s="611">
        <v>16.2</v>
      </c>
      <c r="DA25" s="623"/>
      <c r="DB25" s="623"/>
      <c r="DC25" s="624"/>
      <c r="DD25" s="614">
        <v>1246699</v>
      </c>
      <c r="DE25" s="621"/>
      <c r="DF25" s="621"/>
      <c r="DG25" s="621"/>
      <c r="DH25" s="621"/>
      <c r="DI25" s="621"/>
      <c r="DJ25" s="621"/>
      <c r="DK25" s="622"/>
      <c r="DL25" s="614">
        <v>1070640</v>
      </c>
      <c r="DM25" s="621"/>
      <c r="DN25" s="621"/>
      <c r="DO25" s="621"/>
      <c r="DP25" s="621"/>
      <c r="DQ25" s="621"/>
      <c r="DR25" s="621"/>
      <c r="DS25" s="621"/>
      <c r="DT25" s="621"/>
      <c r="DU25" s="621"/>
      <c r="DV25" s="622"/>
      <c r="DW25" s="611">
        <v>21.4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1166</v>
      </c>
      <c r="S26" s="609"/>
      <c r="T26" s="609"/>
      <c r="U26" s="609"/>
      <c r="V26" s="609"/>
      <c r="W26" s="609"/>
      <c r="X26" s="609"/>
      <c r="Y26" s="610"/>
      <c r="Z26" s="646">
        <v>0</v>
      </c>
      <c r="AA26" s="646"/>
      <c r="AB26" s="646"/>
      <c r="AC26" s="646"/>
      <c r="AD26" s="647">
        <v>1166</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865951</v>
      </c>
      <c r="CS26" s="609"/>
      <c r="CT26" s="609"/>
      <c r="CU26" s="609"/>
      <c r="CV26" s="609"/>
      <c r="CW26" s="609"/>
      <c r="CX26" s="609"/>
      <c r="CY26" s="610"/>
      <c r="CZ26" s="611">
        <v>10.199999999999999</v>
      </c>
      <c r="DA26" s="623"/>
      <c r="DB26" s="623"/>
      <c r="DC26" s="624"/>
      <c r="DD26" s="614">
        <v>778622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53391</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1608749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1168743</v>
      </c>
      <c r="CS27" s="621"/>
      <c r="CT27" s="621"/>
      <c r="CU27" s="621"/>
      <c r="CV27" s="621"/>
      <c r="CW27" s="621"/>
      <c r="CX27" s="621"/>
      <c r="CY27" s="622"/>
      <c r="CZ27" s="611">
        <v>13.8</v>
      </c>
      <c r="DA27" s="623"/>
      <c r="DB27" s="623"/>
      <c r="DC27" s="624"/>
      <c r="DD27" s="614">
        <v>461462</v>
      </c>
      <c r="DE27" s="621"/>
      <c r="DF27" s="621"/>
      <c r="DG27" s="621"/>
      <c r="DH27" s="621"/>
      <c r="DI27" s="621"/>
      <c r="DJ27" s="621"/>
      <c r="DK27" s="622"/>
      <c r="DL27" s="614">
        <v>272790</v>
      </c>
      <c r="DM27" s="621"/>
      <c r="DN27" s="621"/>
      <c r="DO27" s="621"/>
      <c r="DP27" s="621"/>
      <c r="DQ27" s="621"/>
      <c r="DR27" s="621"/>
      <c r="DS27" s="621"/>
      <c r="DT27" s="621"/>
      <c r="DU27" s="621"/>
      <c r="DV27" s="622"/>
      <c r="DW27" s="611">
        <v>5.5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58089</v>
      </c>
      <c r="S28" s="609"/>
      <c r="T28" s="609"/>
      <c r="U28" s="609"/>
      <c r="V28" s="609"/>
      <c r="W28" s="609"/>
      <c r="X28" s="609"/>
      <c r="Y28" s="610"/>
      <c r="Z28" s="646">
        <v>0.7</v>
      </c>
      <c r="AA28" s="646"/>
      <c r="AB28" s="646"/>
      <c r="AC28" s="646"/>
      <c r="AD28" s="647">
        <v>5460</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576953</v>
      </c>
      <c r="CS28" s="609"/>
      <c r="CT28" s="609"/>
      <c r="CU28" s="609"/>
      <c r="CV28" s="609"/>
      <c r="CW28" s="609"/>
      <c r="CX28" s="609"/>
      <c r="CY28" s="610"/>
      <c r="CZ28" s="611">
        <v>6.8</v>
      </c>
      <c r="DA28" s="623"/>
      <c r="DB28" s="623"/>
      <c r="DC28" s="624"/>
      <c r="DD28" s="614">
        <v>542596</v>
      </c>
      <c r="DE28" s="609"/>
      <c r="DF28" s="609"/>
      <c r="DG28" s="609"/>
      <c r="DH28" s="609"/>
      <c r="DI28" s="609"/>
      <c r="DJ28" s="609"/>
      <c r="DK28" s="610"/>
      <c r="DL28" s="614">
        <v>542596</v>
      </c>
      <c r="DM28" s="609"/>
      <c r="DN28" s="609"/>
      <c r="DO28" s="609"/>
      <c r="DP28" s="609"/>
      <c r="DQ28" s="609"/>
      <c r="DR28" s="609"/>
      <c r="DS28" s="609"/>
      <c r="DT28" s="609"/>
      <c r="DU28" s="609"/>
      <c r="DV28" s="610"/>
      <c r="DW28" s="611">
        <v>10.9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9103</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576953</v>
      </c>
      <c r="CS29" s="621"/>
      <c r="CT29" s="621"/>
      <c r="CU29" s="621"/>
      <c r="CV29" s="621"/>
      <c r="CW29" s="621"/>
      <c r="CX29" s="621"/>
      <c r="CY29" s="622"/>
      <c r="CZ29" s="611">
        <v>6.8</v>
      </c>
      <c r="DA29" s="623"/>
      <c r="DB29" s="623"/>
      <c r="DC29" s="624"/>
      <c r="DD29" s="614">
        <v>542596</v>
      </c>
      <c r="DE29" s="621"/>
      <c r="DF29" s="621"/>
      <c r="DG29" s="621"/>
      <c r="DH29" s="621"/>
      <c r="DI29" s="621"/>
      <c r="DJ29" s="621"/>
      <c r="DK29" s="622"/>
      <c r="DL29" s="614">
        <v>542596</v>
      </c>
      <c r="DM29" s="621"/>
      <c r="DN29" s="621"/>
      <c r="DO29" s="621"/>
      <c r="DP29" s="621"/>
      <c r="DQ29" s="621"/>
      <c r="DR29" s="621"/>
      <c r="DS29" s="621"/>
      <c r="DT29" s="621"/>
      <c r="DU29" s="621"/>
      <c r="DV29" s="622"/>
      <c r="DW29" s="611">
        <v>10.9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1228000</v>
      </c>
      <c r="S30" s="609"/>
      <c r="T30" s="609"/>
      <c r="U30" s="609"/>
      <c r="V30" s="609"/>
      <c r="W30" s="609"/>
      <c r="X30" s="609"/>
      <c r="Y30" s="610"/>
      <c r="Z30" s="646">
        <v>14.1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556339</v>
      </c>
      <c r="CS30" s="609"/>
      <c r="CT30" s="609"/>
      <c r="CU30" s="609"/>
      <c r="CV30" s="609"/>
      <c r="CW30" s="609"/>
      <c r="CX30" s="609"/>
      <c r="CY30" s="610"/>
      <c r="CZ30" s="611">
        <v>6.6</v>
      </c>
      <c r="DA30" s="623"/>
      <c r="DB30" s="623"/>
      <c r="DC30" s="624"/>
      <c r="DD30" s="614">
        <v>523783</v>
      </c>
      <c r="DE30" s="609"/>
      <c r="DF30" s="609"/>
      <c r="DG30" s="609"/>
      <c r="DH30" s="609"/>
      <c r="DI30" s="609"/>
      <c r="DJ30" s="609"/>
      <c r="DK30" s="610"/>
      <c r="DL30" s="614">
        <v>523783</v>
      </c>
      <c r="DM30" s="609"/>
      <c r="DN30" s="609"/>
      <c r="DO30" s="609"/>
      <c r="DP30" s="609"/>
      <c r="DQ30" s="609"/>
      <c r="DR30" s="609"/>
      <c r="DS30" s="609"/>
      <c r="DT30" s="609"/>
      <c r="DU30" s="609"/>
      <c r="DV30" s="610"/>
      <c r="DW30" s="611">
        <v>10.5</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98.5</v>
      </c>
      <c r="BH31" s="671"/>
      <c r="BI31" s="671"/>
      <c r="BJ31" s="671"/>
      <c r="BK31" s="671"/>
      <c r="BL31" s="671"/>
      <c r="BM31" s="672">
        <v>95.3</v>
      </c>
      <c r="BN31" s="671"/>
      <c r="BO31" s="671"/>
      <c r="BP31" s="671"/>
      <c r="BQ31" s="673"/>
      <c r="BR31" s="670">
        <v>98.8</v>
      </c>
      <c r="BS31" s="671"/>
      <c r="BT31" s="671"/>
      <c r="BU31" s="671"/>
      <c r="BV31" s="671"/>
      <c r="BW31" s="671"/>
      <c r="BX31" s="672">
        <v>95.7</v>
      </c>
      <c r="BY31" s="671"/>
      <c r="BZ31" s="671"/>
      <c r="CA31" s="671"/>
      <c r="CB31" s="673"/>
      <c r="CD31" s="629"/>
      <c r="CE31" s="630"/>
      <c r="CF31" s="605" t="s">
        <v>300</v>
      </c>
      <c r="CG31" s="606"/>
      <c r="CH31" s="606"/>
      <c r="CI31" s="606"/>
      <c r="CJ31" s="606"/>
      <c r="CK31" s="606"/>
      <c r="CL31" s="606"/>
      <c r="CM31" s="606"/>
      <c r="CN31" s="606"/>
      <c r="CO31" s="606"/>
      <c r="CP31" s="606"/>
      <c r="CQ31" s="607"/>
      <c r="CR31" s="608">
        <v>20614</v>
      </c>
      <c r="CS31" s="621"/>
      <c r="CT31" s="621"/>
      <c r="CU31" s="621"/>
      <c r="CV31" s="621"/>
      <c r="CW31" s="621"/>
      <c r="CX31" s="621"/>
      <c r="CY31" s="622"/>
      <c r="CZ31" s="611">
        <v>0.2</v>
      </c>
      <c r="DA31" s="623"/>
      <c r="DB31" s="623"/>
      <c r="DC31" s="624"/>
      <c r="DD31" s="614">
        <v>18813</v>
      </c>
      <c r="DE31" s="621"/>
      <c r="DF31" s="621"/>
      <c r="DG31" s="621"/>
      <c r="DH31" s="621"/>
      <c r="DI31" s="621"/>
      <c r="DJ31" s="621"/>
      <c r="DK31" s="622"/>
      <c r="DL31" s="614">
        <v>18813</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796942</v>
      </c>
      <c r="S32" s="609"/>
      <c r="T32" s="609"/>
      <c r="U32" s="609"/>
      <c r="V32" s="609"/>
      <c r="W32" s="609"/>
      <c r="X32" s="609"/>
      <c r="Y32" s="610"/>
      <c r="Z32" s="646">
        <v>9.1999999999999993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98.6</v>
      </c>
      <c r="BH32" s="621"/>
      <c r="BI32" s="621"/>
      <c r="BJ32" s="621"/>
      <c r="BK32" s="621"/>
      <c r="BL32" s="621"/>
      <c r="BM32" s="612">
        <v>97.1</v>
      </c>
      <c r="BN32" s="621"/>
      <c r="BO32" s="621"/>
      <c r="BP32" s="621"/>
      <c r="BQ32" s="644"/>
      <c r="BR32" s="674">
        <v>99</v>
      </c>
      <c r="BS32" s="621"/>
      <c r="BT32" s="621"/>
      <c r="BU32" s="621"/>
      <c r="BV32" s="621"/>
      <c r="BW32" s="621"/>
      <c r="BX32" s="612">
        <v>97.7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25865</v>
      </c>
      <c r="S33" s="609"/>
      <c r="T33" s="609"/>
      <c r="U33" s="609"/>
      <c r="V33" s="609"/>
      <c r="W33" s="609"/>
      <c r="X33" s="609"/>
      <c r="Y33" s="610"/>
      <c r="Z33" s="646">
        <v>0.3</v>
      </c>
      <c r="AA33" s="646"/>
      <c r="AB33" s="646"/>
      <c r="AC33" s="646"/>
      <c r="AD33" s="647">
        <v>23044</v>
      </c>
      <c r="AE33" s="647"/>
      <c r="AF33" s="647"/>
      <c r="AG33" s="647"/>
      <c r="AH33" s="647"/>
      <c r="AI33" s="647"/>
      <c r="AJ33" s="647"/>
      <c r="AK33" s="647"/>
      <c r="AL33" s="611">
        <v>0.5</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98.3</v>
      </c>
      <c r="BH33" s="593"/>
      <c r="BI33" s="593"/>
      <c r="BJ33" s="593"/>
      <c r="BK33" s="593"/>
      <c r="BL33" s="593"/>
      <c r="BM33" s="639">
        <v>93.6</v>
      </c>
      <c r="BN33" s="593"/>
      <c r="BO33" s="593"/>
      <c r="BP33" s="593"/>
      <c r="BQ33" s="656"/>
      <c r="BR33" s="669">
        <v>98.5</v>
      </c>
      <c r="BS33" s="593"/>
      <c r="BT33" s="593"/>
      <c r="BU33" s="593"/>
      <c r="BV33" s="593"/>
      <c r="BW33" s="593"/>
      <c r="BX33" s="639">
        <v>93.8</v>
      </c>
      <c r="BY33" s="593"/>
      <c r="BZ33" s="593"/>
      <c r="CA33" s="593"/>
      <c r="CB33" s="656"/>
      <c r="CD33" s="605" t="s">
        <v>307</v>
      </c>
      <c r="CE33" s="606"/>
      <c r="CF33" s="606"/>
      <c r="CG33" s="606"/>
      <c r="CH33" s="606"/>
      <c r="CI33" s="606"/>
      <c r="CJ33" s="606"/>
      <c r="CK33" s="606"/>
      <c r="CL33" s="606"/>
      <c r="CM33" s="606"/>
      <c r="CN33" s="606"/>
      <c r="CO33" s="606"/>
      <c r="CP33" s="606"/>
      <c r="CQ33" s="607"/>
      <c r="CR33" s="608">
        <v>4474920</v>
      </c>
      <c r="CS33" s="621"/>
      <c r="CT33" s="621"/>
      <c r="CU33" s="621"/>
      <c r="CV33" s="621"/>
      <c r="CW33" s="621"/>
      <c r="CX33" s="621"/>
      <c r="CY33" s="622"/>
      <c r="CZ33" s="611">
        <v>53</v>
      </c>
      <c r="DA33" s="623"/>
      <c r="DB33" s="623"/>
      <c r="DC33" s="624"/>
      <c r="DD33" s="614">
        <v>3414136</v>
      </c>
      <c r="DE33" s="621"/>
      <c r="DF33" s="621"/>
      <c r="DG33" s="621"/>
      <c r="DH33" s="621"/>
      <c r="DI33" s="621"/>
      <c r="DJ33" s="621"/>
      <c r="DK33" s="622"/>
      <c r="DL33" s="614">
        <v>2437743</v>
      </c>
      <c r="DM33" s="621"/>
      <c r="DN33" s="621"/>
      <c r="DO33" s="621"/>
      <c r="DP33" s="621"/>
      <c r="DQ33" s="621"/>
      <c r="DR33" s="621"/>
      <c r="DS33" s="621"/>
      <c r="DT33" s="621"/>
      <c r="DU33" s="621"/>
      <c r="DV33" s="622"/>
      <c r="DW33" s="611">
        <v>48.8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32420</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1161989</v>
      </c>
      <c r="CS34" s="609"/>
      <c r="CT34" s="609"/>
      <c r="CU34" s="609"/>
      <c r="CV34" s="609"/>
      <c r="CW34" s="609"/>
      <c r="CX34" s="609"/>
      <c r="CY34" s="610"/>
      <c r="CZ34" s="611">
        <v>13.8</v>
      </c>
      <c r="DA34" s="623"/>
      <c r="DB34" s="623"/>
      <c r="DC34" s="624"/>
      <c r="DD34" s="614">
        <v>847031</v>
      </c>
      <c r="DE34" s="609"/>
      <c r="DF34" s="609"/>
      <c r="DG34" s="609"/>
      <c r="DH34" s="609"/>
      <c r="DI34" s="609"/>
      <c r="DJ34" s="609"/>
      <c r="DK34" s="610"/>
      <c r="DL34" s="614">
        <v>644417</v>
      </c>
      <c r="DM34" s="609"/>
      <c r="DN34" s="609"/>
      <c r="DO34" s="609"/>
      <c r="DP34" s="609"/>
      <c r="DQ34" s="609"/>
      <c r="DR34" s="609"/>
      <c r="DS34" s="609"/>
      <c r="DT34" s="609"/>
      <c r="DU34" s="609"/>
      <c r="DV34" s="610"/>
      <c r="DW34" s="611">
        <v>12.9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150101</v>
      </c>
      <c r="S35" s="609"/>
      <c r="T35" s="609"/>
      <c r="U35" s="609"/>
      <c r="V35" s="609"/>
      <c r="W35" s="609"/>
      <c r="X35" s="609"/>
      <c r="Y35" s="610"/>
      <c r="Z35" s="646">
        <v>1.7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111477</v>
      </c>
      <c r="CS35" s="621"/>
      <c r="CT35" s="621"/>
      <c r="CU35" s="621"/>
      <c r="CV35" s="621"/>
      <c r="CW35" s="621"/>
      <c r="CX35" s="621"/>
      <c r="CY35" s="622"/>
      <c r="CZ35" s="611">
        <v>1.3</v>
      </c>
      <c r="DA35" s="623"/>
      <c r="DB35" s="623"/>
      <c r="DC35" s="624"/>
      <c r="DD35" s="614">
        <v>65364</v>
      </c>
      <c r="DE35" s="621"/>
      <c r="DF35" s="621"/>
      <c r="DG35" s="621"/>
      <c r="DH35" s="621"/>
      <c r="DI35" s="621"/>
      <c r="DJ35" s="621"/>
      <c r="DK35" s="622"/>
      <c r="DL35" s="614">
        <v>62754</v>
      </c>
      <c r="DM35" s="621"/>
      <c r="DN35" s="621"/>
      <c r="DO35" s="621"/>
      <c r="DP35" s="621"/>
      <c r="DQ35" s="621"/>
      <c r="DR35" s="621"/>
      <c r="DS35" s="621"/>
      <c r="DT35" s="621"/>
      <c r="DU35" s="621"/>
      <c r="DV35" s="622"/>
      <c r="DW35" s="611">
        <v>1.3</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286204</v>
      </c>
      <c r="S36" s="609"/>
      <c r="T36" s="609"/>
      <c r="U36" s="609"/>
      <c r="V36" s="609"/>
      <c r="W36" s="609"/>
      <c r="X36" s="609"/>
      <c r="Y36" s="610"/>
      <c r="Z36" s="646">
        <v>3.3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1459215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19461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1893066</v>
      </c>
      <c r="CS36" s="609"/>
      <c r="CT36" s="609"/>
      <c r="CU36" s="609"/>
      <c r="CV36" s="609"/>
      <c r="CW36" s="609"/>
      <c r="CX36" s="609"/>
      <c r="CY36" s="610"/>
      <c r="CZ36" s="611">
        <v>22.4</v>
      </c>
      <c r="DA36" s="623"/>
      <c r="DB36" s="623"/>
      <c r="DC36" s="624"/>
      <c r="DD36" s="614">
        <v>1433817</v>
      </c>
      <c r="DE36" s="609"/>
      <c r="DF36" s="609"/>
      <c r="DG36" s="609"/>
      <c r="DH36" s="609"/>
      <c r="DI36" s="609"/>
      <c r="DJ36" s="609"/>
      <c r="DK36" s="610"/>
      <c r="DL36" s="614">
        <v>1161944</v>
      </c>
      <c r="DM36" s="609"/>
      <c r="DN36" s="609"/>
      <c r="DO36" s="609"/>
      <c r="DP36" s="609"/>
      <c r="DQ36" s="609"/>
      <c r="DR36" s="609"/>
      <c r="DS36" s="609"/>
      <c r="DT36" s="609"/>
      <c r="DU36" s="609"/>
      <c r="DV36" s="610"/>
      <c r="DW36" s="611">
        <v>23.3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217251</v>
      </c>
      <c r="S37" s="609"/>
      <c r="T37" s="609"/>
      <c r="U37" s="609"/>
      <c r="V37" s="609"/>
      <c r="W37" s="609"/>
      <c r="X37" s="609"/>
      <c r="Y37" s="610"/>
      <c r="Z37" s="646">
        <v>2.5</v>
      </c>
      <c r="AA37" s="646"/>
      <c r="AB37" s="646"/>
      <c r="AC37" s="646"/>
      <c r="AD37" s="647">
        <v>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329967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44284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584704</v>
      </c>
      <c r="CS37" s="621"/>
      <c r="CT37" s="621"/>
      <c r="CU37" s="621"/>
      <c r="CV37" s="621"/>
      <c r="CW37" s="621"/>
      <c r="CX37" s="621"/>
      <c r="CY37" s="622"/>
      <c r="CZ37" s="611">
        <v>6.9</v>
      </c>
      <c r="DA37" s="623"/>
      <c r="DB37" s="623"/>
      <c r="DC37" s="624"/>
      <c r="DD37" s="614">
        <v>584704</v>
      </c>
      <c r="DE37" s="621"/>
      <c r="DF37" s="621"/>
      <c r="DG37" s="621"/>
      <c r="DH37" s="621"/>
      <c r="DI37" s="621"/>
      <c r="DJ37" s="621"/>
      <c r="DK37" s="622"/>
      <c r="DL37" s="614">
        <v>521947</v>
      </c>
      <c r="DM37" s="621"/>
      <c r="DN37" s="621"/>
      <c r="DO37" s="621"/>
      <c r="DP37" s="621"/>
      <c r="DQ37" s="621"/>
      <c r="DR37" s="621"/>
      <c r="DS37" s="621"/>
      <c r="DT37" s="621"/>
      <c r="DU37" s="621"/>
      <c r="DV37" s="622"/>
      <c r="DW37" s="611">
        <v>10.5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528300</v>
      </c>
      <c r="S38" s="609"/>
      <c r="T38" s="609"/>
      <c r="U38" s="609"/>
      <c r="V38" s="609"/>
      <c r="W38" s="609"/>
      <c r="X38" s="609"/>
      <c r="Y38" s="610"/>
      <c r="Z38" s="646">
        <v>6.1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309666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2280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735677</v>
      </c>
      <c r="CS38" s="609"/>
      <c r="CT38" s="609"/>
      <c r="CU38" s="609"/>
      <c r="CV38" s="609"/>
      <c r="CW38" s="609"/>
      <c r="CX38" s="609"/>
      <c r="CY38" s="610"/>
      <c r="CZ38" s="611">
        <v>8.6999999999999993</v>
      </c>
      <c r="DA38" s="623"/>
      <c r="DB38" s="623"/>
      <c r="DC38" s="624"/>
      <c r="DD38" s="614">
        <v>605632</v>
      </c>
      <c r="DE38" s="609"/>
      <c r="DF38" s="609"/>
      <c r="DG38" s="609"/>
      <c r="DH38" s="609"/>
      <c r="DI38" s="609"/>
      <c r="DJ38" s="609"/>
      <c r="DK38" s="610"/>
      <c r="DL38" s="614">
        <v>568628</v>
      </c>
      <c r="DM38" s="609"/>
      <c r="DN38" s="609"/>
      <c r="DO38" s="609"/>
      <c r="DP38" s="609"/>
      <c r="DQ38" s="609"/>
      <c r="DR38" s="609"/>
      <c r="DS38" s="609"/>
      <c r="DT38" s="609"/>
      <c r="DU38" s="609"/>
      <c r="DV38" s="610"/>
      <c r="DW38" s="611">
        <v>11.4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83064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3548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350448</v>
      </c>
      <c r="CS39" s="621"/>
      <c r="CT39" s="621"/>
      <c r="CU39" s="621"/>
      <c r="CV39" s="621"/>
      <c r="CW39" s="621"/>
      <c r="CX39" s="621"/>
      <c r="CY39" s="622"/>
      <c r="CZ39" s="611">
        <v>4.0999999999999996</v>
      </c>
      <c r="DA39" s="623"/>
      <c r="DB39" s="623"/>
      <c r="DC39" s="624"/>
      <c r="DD39" s="614">
        <v>317013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28200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841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79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222263</v>
      </c>
      <c r="CS40" s="609"/>
      <c r="CT40" s="609"/>
      <c r="CU40" s="609"/>
      <c r="CV40" s="609"/>
      <c r="CW40" s="609"/>
      <c r="CX40" s="609"/>
      <c r="CY40" s="610"/>
      <c r="CZ40" s="611">
        <v>2.6</v>
      </c>
      <c r="DA40" s="623"/>
      <c r="DB40" s="623"/>
      <c r="DC40" s="624"/>
      <c r="DD40" s="614">
        <v>145279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8708894</v>
      </c>
      <c r="S41" s="633"/>
      <c r="T41" s="633"/>
      <c r="U41" s="633"/>
      <c r="V41" s="633"/>
      <c r="W41" s="633"/>
      <c r="X41" s="633"/>
      <c r="Y41" s="636"/>
      <c r="Z41" s="637">
        <v>100</v>
      </c>
      <c r="AA41" s="637"/>
      <c r="AB41" s="637"/>
      <c r="AC41" s="637"/>
      <c r="AD41" s="638">
        <v>4966017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164835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570842</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427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855953</v>
      </c>
      <c r="CS42" s="621"/>
      <c r="CT42" s="621"/>
      <c r="CU42" s="621"/>
      <c r="CV42" s="621"/>
      <c r="CW42" s="621"/>
      <c r="CX42" s="621"/>
      <c r="CY42" s="622"/>
      <c r="CZ42" s="611">
        <v>10.1</v>
      </c>
      <c r="DA42" s="623"/>
      <c r="DB42" s="623"/>
      <c r="DC42" s="624"/>
      <c r="DD42" s="614">
        <v>177236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742725</v>
      </c>
      <c r="CS44" s="609"/>
      <c r="CT44" s="609"/>
      <c r="CU44" s="609"/>
      <c r="CV44" s="609"/>
      <c r="CW44" s="609"/>
      <c r="CX44" s="609"/>
      <c r="CY44" s="610"/>
      <c r="CZ44" s="611">
        <v>8.8000000000000007</v>
      </c>
      <c r="DA44" s="612"/>
      <c r="DB44" s="612"/>
      <c r="DC44" s="613"/>
      <c r="DD44" s="614">
        <v>156688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354602</v>
      </c>
      <c r="CS45" s="621"/>
      <c r="CT45" s="621"/>
      <c r="CU45" s="621"/>
      <c r="CV45" s="621"/>
      <c r="CW45" s="621"/>
      <c r="CX45" s="621"/>
      <c r="CY45" s="622"/>
      <c r="CZ45" s="611">
        <v>4.2</v>
      </c>
      <c r="DA45" s="623"/>
      <c r="DB45" s="623"/>
      <c r="DC45" s="624"/>
      <c r="DD45" s="614">
        <v>61236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312159</v>
      </c>
      <c r="CS46" s="609"/>
      <c r="CT46" s="609"/>
      <c r="CU46" s="609"/>
      <c r="CV46" s="609"/>
      <c r="CW46" s="609"/>
      <c r="CX46" s="609"/>
      <c r="CY46" s="610"/>
      <c r="CZ46" s="611">
        <v>3.7</v>
      </c>
      <c r="DA46" s="612"/>
      <c r="DB46" s="612"/>
      <c r="DC46" s="613"/>
      <c r="DD46" s="614">
        <v>94238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113228</v>
      </c>
      <c r="CS47" s="621"/>
      <c r="CT47" s="621"/>
      <c r="CU47" s="621"/>
      <c r="CV47" s="621"/>
      <c r="CW47" s="621"/>
      <c r="CX47" s="621"/>
      <c r="CY47" s="622"/>
      <c r="CZ47" s="611">
        <v>1.3</v>
      </c>
      <c r="DA47" s="623"/>
      <c r="DB47" s="623"/>
      <c r="DC47" s="624"/>
      <c r="DD47" s="614">
        <v>20548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8448639</v>
      </c>
      <c r="CS49" s="593"/>
      <c r="CT49" s="593"/>
      <c r="CU49" s="593"/>
      <c r="CV49" s="593"/>
      <c r="CW49" s="593"/>
      <c r="CX49" s="593"/>
      <c r="CY49" s="594"/>
      <c r="CZ49" s="595">
        <v>100</v>
      </c>
      <c r="DA49" s="596"/>
      <c r="DB49" s="596"/>
      <c r="DC49" s="597"/>
      <c r="DD49" s="598">
        <v>5842129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040G6m6xda47iwMcGGMwuqtzb19da9wU4xgjbWHGRrLrdCxhRH+XX58jSetLFl0qEClu9nnmE2hBUNfXOAUHw==" saltValue="yvxOqYZw4SUZzFoGSpwT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8715</v>
      </c>
      <c r="R7" s="1090"/>
      <c r="S7" s="1090"/>
      <c r="T7" s="1090"/>
      <c r="U7" s="1090"/>
      <c r="V7" s="1090">
        <v>8455</v>
      </c>
      <c r="W7" s="1090"/>
      <c r="X7" s="1090"/>
      <c r="Y7" s="1090"/>
      <c r="Z7" s="1090"/>
      <c r="AA7" s="1090">
        <v>260</v>
      </c>
      <c r="AB7" s="1090"/>
      <c r="AC7" s="1090"/>
      <c r="AD7" s="1090"/>
      <c r="AE7" s="1091"/>
      <c r="AF7" s="1092">
        <v>223</v>
      </c>
      <c r="AG7" s="1093"/>
      <c r="AH7" s="1093"/>
      <c r="AI7" s="1093"/>
      <c r="AJ7" s="1094"/>
      <c r="AK7" s="1095">
        <v>150</v>
      </c>
      <c r="AL7" s="1096"/>
      <c r="AM7" s="1096"/>
      <c r="AN7" s="1096"/>
      <c r="AO7" s="1096"/>
      <c r="AP7" s="1096">
        <v>6290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8709</v>
      </c>
      <c r="R23" s="1048"/>
      <c r="S23" s="1048"/>
      <c r="T23" s="1048"/>
      <c r="U23" s="1048"/>
      <c r="V23" s="1048">
        <v>8449</v>
      </c>
      <c r="W23" s="1048"/>
      <c r="X23" s="1048"/>
      <c r="Y23" s="1048"/>
      <c r="Z23" s="1048"/>
      <c r="AA23" s="1048">
        <v>260</v>
      </c>
      <c r="AB23" s="1048"/>
      <c r="AC23" s="1048"/>
      <c r="AD23" s="1048"/>
      <c r="AE23" s="1055"/>
      <c r="AF23" s="1056">
        <v>223</v>
      </c>
      <c r="AG23" s="1048"/>
      <c r="AH23" s="1048"/>
      <c r="AI23" s="1048"/>
      <c r="AJ23" s="1057"/>
      <c r="AK23" s="1058"/>
      <c r="AL23" s="1059"/>
      <c r="AM23" s="1059"/>
      <c r="AN23" s="1059"/>
      <c r="AO23" s="1059"/>
      <c r="AP23" s="1048">
        <v>6290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2130</v>
      </c>
      <c r="R28" s="1038"/>
      <c r="S28" s="1038"/>
      <c r="T28" s="1038"/>
      <c r="U28" s="1038"/>
      <c r="V28" s="1038">
        <v>2111</v>
      </c>
      <c r="W28" s="1038"/>
      <c r="X28" s="1038"/>
      <c r="Y28" s="1038"/>
      <c r="Z28" s="1038"/>
      <c r="AA28" s="1038">
        <v>19</v>
      </c>
      <c r="AB28" s="1038"/>
      <c r="AC28" s="1038"/>
      <c r="AD28" s="1038"/>
      <c r="AE28" s="1039"/>
      <c r="AF28" s="1040">
        <v>19</v>
      </c>
      <c r="AG28" s="1038"/>
      <c r="AH28" s="1038"/>
      <c r="AI28" s="1038"/>
      <c r="AJ28" s="1041"/>
      <c r="AK28" s="1029">
        <v>137</v>
      </c>
      <c r="AL28" s="1030"/>
      <c r="AM28" s="1030"/>
      <c r="AN28" s="1030"/>
      <c r="AO28" s="1030"/>
      <c r="AP28" s="1030" t="s">
        <v>489</v>
      </c>
      <c r="AQ28" s="1030"/>
      <c r="AR28" s="1030"/>
      <c r="AS28" s="1030"/>
      <c r="AT28" s="1030"/>
      <c r="AU28" s="1030" t="s">
        <v>489</v>
      </c>
      <c r="AV28" s="1030"/>
      <c r="AW28" s="1030"/>
      <c r="AX28" s="1030"/>
      <c r="AY28" s="1030"/>
      <c r="AZ28" s="1031" t="s">
        <v>489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1932</v>
      </c>
      <c r="R29" s="1026"/>
      <c r="S29" s="1026"/>
      <c r="T29" s="1026"/>
      <c r="U29" s="1026"/>
      <c r="V29" s="1026">
        <v>1889</v>
      </c>
      <c r="W29" s="1026"/>
      <c r="X29" s="1026"/>
      <c r="Y29" s="1026"/>
      <c r="Z29" s="1026"/>
      <c r="AA29" s="1026">
        <v>43</v>
      </c>
      <c r="AB29" s="1026"/>
      <c r="AC29" s="1026"/>
      <c r="AD29" s="1026"/>
      <c r="AE29" s="1027"/>
      <c r="AF29" s="1022">
        <v>43</v>
      </c>
      <c r="AG29" s="1023"/>
      <c r="AH29" s="1023"/>
      <c r="AI29" s="1023"/>
      <c r="AJ29" s="1024"/>
      <c r="AK29" s="967">
        <v>297</v>
      </c>
      <c r="AL29" s="958"/>
      <c r="AM29" s="958"/>
      <c r="AN29" s="958"/>
      <c r="AO29" s="958"/>
      <c r="AP29" s="958" t="s">
        <v>489</v>
      </c>
      <c r="AQ29" s="958"/>
      <c r="AR29" s="958"/>
      <c r="AS29" s="958"/>
      <c r="AT29" s="958"/>
      <c r="AU29" s="958" t="s">
        <v>489</v>
      </c>
      <c r="AV29" s="958"/>
      <c r="AW29" s="958"/>
      <c r="AX29" s="958"/>
      <c r="AY29" s="958"/>
      <c r="AZ29" s="1028" t="s">
        <v>489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212</v>
      </c>
      <c r="R30" s="1026"/>
      <c r="S30" s="1026"/>
      <c r="T30" s="1026"/>
      <c r="U30" s="1026"/>
      <c r="V30" s="1026">
        <v>206</v>
      </c>
      <c r="W30" s="1026"/>
      <c r="X30" s="1026"/>
      <c r="Y30" s="1026"/>
      <c r="Z30" s="1026"/>
      <c r="AA30" s="1026">
        <v>6</v>
      </c>
      <c r="AB30" s="1026"/>
      <c r="AC30" s="1026"/>
      <c r="AD30" s="1026"/>
      <c r="AE30" s="1027"/>
      <c r="AF30" s="1022">
        <v>6</v>
      </c>
      <c r="AG30" s="1023"/>
      <c r="AH30" s="1023"/>
      <c r="AI30" s="1023"/>
      <c r="AJ30" s="1024"/>
      <c r="AK30" s="967">
        <v>57</v>
      </c>
      <c r="AL30" s="958"/>
      <c r="AM30" s="958"/>
      <c r="AN30" s="958"/>
      <c r="AO30" s="958"/>
      <c r="AP30" s="958" t="s">
        <v>489</v>
      </c>
      <c r="AQ30" s="958"/>
      <c r="AR30" s="958"/>
      <c r="AS30" s="958"/>
      <c r="AT30" s="958"/>
      <c r="AU30" s="958" t="s">
        <v>489</v>
      </c>
      <c r="AV30" s="958"/>
      <c r="AW30" s="958"/>
      <c r="AX30" s="958"/>
      <c r="AY30" s="958"/>
      <c r="AZ30" s="1028" t="s">
        <v>489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2096</v>
      </c>
      <c r="R31" s="1026"/>
      <c r="S31" s="1026"/>
      <c r="T31" s="1026"/>
      <c r="U31" s="1026"/>
      <c r="V31" s="1026">
        <v>2088</v>
      </c>
      <c r="W31" s="1026"/>
      <c r="X31" s="1026"/>
      <c r="Y31" s="1026"/>
      <c r="Z31" s="1026"/>
      <c r="AA31" s="1026">
        <v>8</v>
      </c>
      <c r="AB31" s="1026"/>
      <c r="AC31" s="1026"/>
      <c r="AD31" s="1026"/>
      <c r="AE31" s="1027"/>
      <c r="AF31" s="1022" t="s">
        <v>122</v>
      </c>
      <c r="AG31" s="1023"/>
      <c r="AH31" s="1023"/>
      <c r="AI31" s="1023"/>
      <c r="AJ31" s="1024"/>
      <c r="AK31" s="967">
        <v>266</v>
      </c>
      <c r="AL31" s="958"/>
      <c r="AM31" s="958"/>
      <c r="AN31" s="958"/>
      <c r="AO31" s="958"/>
      <c r="AP31" s="958">
        <v>628</v>
      </c>
      <c r="AQ31" s="958"/>
      <c r="AR31" s="958"/>
      <c r="AS31" s="958"/>
      <c r="AT31" s="958"/>
      <c r="AU31" s="958">
        <v>365</v>
      </c>
      <c r="AV31" s="958"/>
      <c r="AW31" s="958"/>
      <c r="AX31" s="958"/>
      <c r="AY31" s="958"/>
      <c r="AZ31" s="1028" t="s">
        <v>489</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565</v>
      </c>
      <c r="R32" s="1026"/>
      <c r="S32" s="1026"/>
      <c r="T32" s="1026"/>
      <c r="U32" s="1026"/>
      <c r="V32" s="1026">
        <v>577</v>
      </c>
      <c r="W32" s="1026"/>
      <c r="X32" s="1026"/>
      <c r="Y32" s="1026"/>
      <c r="Z32" s="1026"/>
      <c r="AA32" s="1026">
        <v>-12</v>
      </c>
      <c r="AB32" s="1026"/>
      <c r="AC32" s="1026"/>
      <c r="AD32" s="1026"/>
      <c r="AE32" s="1027"/>
      <c r="AF32" s="1022">
        <v>32</v>
      </c>
      <c r="AG32" s="1023"/>
      <c r="AH32" s="1023"/>
      <c r="AI32" s="1023"/>
      <c r="AJ32" s="1024"/>
      <c r="AK32" s="967">
        <v>61</v>
      </c>
      <c r="AL32" s="958"/>
      <c r="AM32" s="958"/>
      <c r="AN32" s="958"/>
      <c r="AO32" s="958"/>
      <c r="AP32" s="958">
        <v>48</v>
      </c>
      <c r="AQ32" s="958"/>
      <c r="AR32" s="958"/>
      <c r="AS32" s="958"/>
      <c r="AT32" s="958"/>
      <c r="AU32" s="958">
        <v>1</v>
      </c>
      <c r="AV32" s="958"/>
      <c r="AW32" s="958"/>
      <c r="AX32" s="958"/>
      <c r="AY32" s="958"/>
      <c r="AZ32" s="1028" t="s">
        <v>489</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60</v>
      </c>
      <c r="R33" s="1026"/>
      <c r="S33" s="1026"/>
      <c r="T33" s="1026"/>
      <c r="U33" s="1026"/>
      <c r="V33" s="1026">
        <v>64</v>
      </c>
      <c r="W33" s="1026"/>
      <c r="X33" s="1026"/>
      <c r="Y33" s="1026"/>
      <c r="Z33" s="1026"/>
      <c r="AA33" s="1026">
        <v>-4</v>
      </c>
      <c r="AB33" s="1026"/>
      <c r="AC33" s="1026"/>
      <c r="AD33" s="1026"/>
      <c r="AE33" s="1027"/>
      <c r="AF33" s="1022">
        <v>25</v>
      </c>
      <c r="AG33" s="1023"/>
      <c r="AH33" s="1023"/>
      <c r="AI33" s="1023"/>
      <c r="AJ33" s="1024"/>
      <c r="AK33" s="967" t="s">
        <v>552</v>
      </c>
      <c r="AL33" s="958"/>
      <c r="AM33" s="958"/>
      <c r="AN33" s="958"/>
      <c r="AO33" s="958"/>
      <c r="AP33" s="958" t="s">
        <v>552</v>
      </c>
      <c r="AQ33" s="958"/>
      <c r="AR33" s="958"/>
      <c r="AS33" s="958"/>
      <c r="AT33" s="958"/>
      <c r="AU33" s="958" t="s">
        <v>552</v>
      </c>
      <c r="AV33" s="958"/>
      <c r="AW33" s="958"/>
      <c r="AX33" s="958"/>
      <c r="AY33" s="958"/>
      <c r="AZ33" s="1028" t="s">
        <v>489</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395</v>
      </c>
      <c r="C34" s="1018"/>
      <c r="D34" s="1018"/>
      <c r="E34" s="1018"/>
      <c r="F34" s="1018"/>
      <c r="G34" s="1018"/>
      <c r="H34" s="1018"/>
      <c r="I34" s="1018"/>
      <c r="J34" s="1018"/>
      <c r="K34" s="1018"/>
      <c r="L34" s="1018"/>
      <c r="M34" s="1018"/>
      <c r="N34" s="1018"/>
      <c r="O34" s="1018"/>
      <c r="P34" s="1019"/>
      <c r="Q34" s="1025">
        <v>407</v>
      </c>
      <c r="R34" s="1026"/>
      <c r="S34" s="1026"/>
      <c r="T34" s="1026"/>
      <c r="U34" s="1026"/>
      <c r="V34" s="1026">
        <v>362</v>
      </c>
      <c r="W34" s="1026"/>
      <c r="X34" s="1026"/>
      <c r="Y34" s="1026"/>
      <c r="Z34" s="1026"/>
      <c r="AA34" s="1026">
        <v>45</v>
      </c>
      <c r="AB34" s="1026"/>
      <c r="AC34" s="1026"/>
      <c r="AD34" s="1026"/>
      <c r="AE34" s="1027"/>
      <c r="AF34" s="1022">
        <v>382</v>
      </c>
      <c r="AG34" s="1023"/>
      <c r="AH34" s="1023"/>
      <c r="AI34" s="1023"/>
      <c r="AJ34" s="1024"/>
      <c r="AK34" s="967">
        <v>1</v>
      </c>
      <c r="AL34" s="958"/>
      <c r="AM34" s="958"/>
      <c r="AN34" s="958"/>
      <c r="AO34" s="958"/>
      <c r="AP34" s="958">
        <v>635</v>
      </c>
      <c r="AQ34" s="958"/>
      <c r="AR34" s="958"/>
      <c r="AS34" s="958"/>
      <c r="AT34" s="958"/>
      <c r="AU34" s="958">
        <v>6</v>
      </c>
      <c r="AV34" s="958"/>
      <c r="AW34" s="958"/>
      <c r="AX34" s="958"/>
      <c r="AY34" s="958"/>
      <c r="AZ34" s="1028" t="s">
        <v>489</v>
      </c>
      <c r="BA34" s="1028"/>
      <c r="BB34" s="1028"/>
      <c r="BC34" s="1028"/>
      <c r="BD34" s="1028"/>
      <c r="BE34" s="959" t="s">
        <v>392</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396</v>
      </c>
      <c r="C35" s="1018"/>
      <c r="D35" s="1018"/>
      <c r="E35" s="1018"/>
      <c r="F35" s="1018"/>
      <c r="G35" s="1018"/>
      <c r="H35" s="1018"/>
      <c r="I35" s="1018"/>
      <c r="J35" s="1018"/>
      <c r="K35" s="1018"/>
      <c r="L35" s="1018"/>
      <c r="M35" s="1018"/>
      <c r="N35" s="1018"/>
      <c r="O35" s="1018"/>
      <c r="P35" s="1019"/>
      <c r="Q35" s="1025">
        <v>467</v>
      </c>
      <c r="R35" s="1026"/>
      <c r="S35" s="1026"/>
      <c r="T35" s="1026"/>
      <c r="U35" s="1026"/>
      <c r="V35" s="1026">
        <v>452</v>
      </c>
      <c r="W35" s="1026"/>
      <c r="X35" s="1026"/>
      <c r="Y35" s="1026"/>
      <c r="Z35" s="1026"/>
      <c r="AA35" s="1026">
        <v>16</v>
      </c>
      <c r="AB35" s="1026"/>
      <c r="AC35" s="1026"/>
      <c r="AD35" s="1026"/>
      <c r="AE35" s="1027"/>
      <c r="AF35" s="1022">
        <v>154</v>
      </c>
      <c r="AG35" s="1023"/>
      <c r="AH35" s="1023"/>
      <c r="AI35" s="1023"/>
      <c r="AJ35" s="1024"/>
      <c r="AK35" s="967">
        <v>208</v>
      </c>
      <c r="AL35" s="958"/>
      <c r="AM35" s="958"/>
      <c r="AN35" s="958"/>
      <c r="AO35" s="958"/>
      <c r="AP35" s="958">
        <v>3316</v>
      </c>
      <c r="AQ35" s="958"/>
      <c r="AR35" s="958"/>
      <c r="AS35" s="958"/>
      <c r="AT35" s="958"/>
      <c r="AU35" s="958">
        <v>2172</v>
      </c>
      <c r="AV35" s="958"/>
      <c r="AW35" s="958"/>
      <c r="AX35" s="958"/>
      <c r="AY35" s="958"/>
      <c r="AZ35" s="1028" t="s">
        <v>489</v>
      </c>
      <c r="BA35" s="1028"/>
      <c r="BB35" s="1028"/>
      <c r="BC35" s="1028"/>
      <c r="BD35" s="1028"/>
      <c r="BE35" s="959" t="s">
        <v>392</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662</v>
      </c>
      <c r="AG63" s="946"/>
      <c r="AH63" s="946"/>
      <c r="AI63" s="946"/>
      <c r="AJ63" s="1009"/>
      <c r="AK63" s="1010"/>
      <c r="AL63" s="950"/>
      <c r="AM63" s="950"/>
      <c r="AN63" s="950"/>
      <c r="AO63" s="950"/>
      <c r="AP63" s="946">
        <v>4627</v>
      </c>
      <c r="AQ63" s="946"/>
      <c r="AR63" s="946"/>
      <c r="AS63" s="946"/>
      <c r="AT63" s="946"/>
      <c r="AU63" s="946">
        <v>2544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553</v>
      </c>
      <c r="C68" s="973" t="s">
        <v>553</v>
      </c>
      <c r="D68" s="973" t="s">
        <v>553</v>
      </c>
      <c r="E68" s="973" t="s">
        <v>553</v>
      </c>
      <c r="F68" s="973" t="s">
        <v>553</v>
      </c>
      <c r="G68" s="973" t="s">
        <v>553</v>
      </c>
      <c r="H68" s="973" t="s">
        <v>553</v>
      </c>
      <c r="I68" s="973" t="s">
        <v>553</v>
      </c>
      <c r="J68" s="973" t="s">
        <v>553</v>
      </c>
      <c r="K68" s="973" t="s">
        <v>553</v>
      </c>
      <c r="L68" s="973" t="s">
        <v>553</v>
      </c>
      <c r="M68" s="973" t="s">
        <v>553</v>
      </c>
      <c r="N68" s="973" t="s">
        <v>553</v>
      </c>
      <c r="O68" s="973" t="s">
        <v>553</v>
      </c>
      <c r="P68" s="974" t="s">
        <v>553</v>
      </c>
      <c r="Q68" s="975">
        <v>10136</v>
      </c>
      <c r="R68" s="969"/>
      <c r="S68" s="969"/>
      <c r="T68" s="969"/>
      <c r="U68" s="969"/>
      <c r="V68" s="969">
        <v>9277</v>
      </c>
      <c r="W68" s="969"/>
      <c r="X68" s="969"/>
      <c r="Y68" s="969"/>
      <c r="Z68" s="969"/>
      <c r="AA68" s="969">
        <v>859</v>
      </c>
      <c r="AB68" s="969"/>
      <c r="AC68" s="969"/>
      <c r="AD68" s="969"/>
      <c r="AE68" s="969"/>
      <c r="AF68" s="969">
        <v>859</v>
      </c>
      <c r="AG68" s="969"/>
      <c r="AH68" s="969"/>
      <c r="AI68" s="969"/>
      <c r="AJ68" s="969"/>
      <c r="AK68" s="969">
        <v>110</v>
      </c>
      <c r="AL68" s="969"/>
      <c r="AM68" s="969"/>
      <c r="AN68" s="969"/>
      <c r="AO68" s="969"/>
      <c r="AP68" s="969" t="s">
        <v>489</v>
      </c>
      <c r="AQ68" s="969"/>
      <c r="AR68" s="969"/>
      <c r="AS68" s="969"/>
      <c r="AT68" s="969"/>
      <c r="AU68" s="969" t="s">
        <v>489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554</v>
      </c>
      <c r="C69" s="962" t="s">
        <v>554</v>
      </c>
      <c r="D69" s="962" t="s">
        <v>554</v>
      </c>
      <c r="E69" s="962" t="s">
        <v>554</v>
      </c>
      <c r="F69" s="962" t="s">
        <v>554</v>
      </c>
      <c r="G69" s="962" t="s">
        <v>554</v>
      </c>
      <c r="H69" s="962" t="s">
        <v>554</v>
      </c>
      <c r="I69" s="962" t="s">
        <v>554</v>
      </c>
      <c r="J69" s="962" t="s">
        <v>554</v>
      </c>
      <c r="K69" s="962" t="s">
        <v>554</v>
      </c>
      <c r="L69" s="962" t="s">
        <v>554</v>
      </c>
      <c r="M69" s="962" t="s">
        <v>554</v>
      </c>
      <c r="N69" s="962" t="s">
        <v>554</v>
      </c>
      <c r="O69" s="962" t="s">
        <v>554</v>
      </c>
      <c r="P69" s="963" t="s">
        <v>554</v>
      </c>
      <c r="Q69" s="964">
        <v>879</v>
      </c>
      <c r="R69" s="958"/>
      <c r="S69" s="958"/>
      <c r="T69" s="958"/>
      <c r="U69" s="958"/>
      <c r="V69" s="958">
        <v>876</v>
      </c>
      <c r="W69" s="958"/>
      <c r="X69" s="958"/>
      <c r="Y69" s="958"/>
      <c r="Z69" s="958"/>
      <c r="AA69" s="958">
        <v>2</v>
      </c>
      <c r="AB69" s="958"/>
      <c r="AC69" s="958"/>
      <c r="AD69" s="958"/>
      <c r="AE69" s="958"/>
      <c r="AF69" s="958">
        <v>2</v>
      </c>
      <c r="AG69" s="958"/>
      <c r="AH69" s="958"/>
      <c r="AI69" s="958"/>
      <c r="AJ69" s="958"/>
      <c r="AK69" s="958">
        <v>3</v>
      </c>
      <c r="AL69" s="958"/>
      <c r="AM69" s="958"/>
      <c r="AN69" s="958"/>
      <c r="AO69" s="958"/>
      <c r="AP69" s="958" t="s">
        <v>489</v>
      </c>
      <c r="AQ69" s="958"/>
      <c r="AR69" s="958"/>
      <c r="AS69" s="958"/>
      <c r="AT69" s="958"/>
      <c r="AU69" s="958" t="s">
        <v>489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555</v>
      </c>
      <c r="C70" s="962"/>
      <c r="D70" s="962"/>
      <c r="E70" s="962"/>
      <c r="F70" s="962"/>
      <c r="G70" s="962"/>
      <c r="H70" s="962"/>
      <c r="I70" s="962"/>
      <c r="J70" s="962"/>
      <c r="K70" s="962"/>
      <c r="L70" s="962"/>
      <c r="M70" s="962"/>
      <c r="N70" s="962"/>
      <c r="O70" s="962"/>
      <c r="P70" s="963"/>
      <c r="Q70" s="964">
        <v>11277</v>
      </c>
      <c r="R70" s="958"/>
      <c r="S70" s="958"/>
      <c r="T70" s="958"/>
      <c r="U70" s="958"/>
      <c r="V70" s="958">
        <v>10796</v>
      </c>
      <c r="W70" s="958"/>
      <c r="X70" s="958"/>
      <c r="Y70" s="958"/>
      <c r="Z70" s="958"/>
      <c r="AA70" s="958">
        <v>481</v>
      </c>
      <c r="AB70" s="958"/>
      <c r="AC70" s="958"/>
      <c r="AD70" s="958"/>
      <c r="AE70" s="958"/>
      <c r="AF70" s="958">
        <v>192</v>
      </c>
      <c r="AG70" s="958"/>
      <c r="AH70" s="958"/>
      <c r="AI70" s="958"/>
      <c r="AJ70" s="958"/>
      <c r="AK70" s="958">
        <v>373</v>
      </c>
      <c r="AL70" s="958"/>
      <c r="AM70" s="958"/>
      <c r="AN70" s="958"/>
      <c r="AO70" s="958"/>
      <c r="AP70" s="958">
        <v>5037</v>
      </c>
      <c r="AQ70" s="958"/>
      <c r="AR70" s="958"/>
      <c r="AS70" s="958"/>
      <c r="AT70" s="958"/>
      <c r="AU70" s="958">
        <v>1018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556</v>
      </c>
      <c r="C71" s="962"/>
      <c r="D71" s="962"/>
      <c r="E71" s="962"/>
      <c r="F71" s="962"/>
      <c r="G71" s="962"/>
      <c r="H71" s="962"/>
      <c r="I71" s="962"/>
      <c r="J71" s="962"/>
      <c r="K71" s="962"/>
      <c r="L71" s="962"/>
      <c r="M71" s="962"/>
      <c r="N71" s="962"/>
      <c r="O71" s="962"/>
      <c r="P71" s="963"/>
      <c r="Q71" s="964">
        <v>247</v>
      </c>
      <c r="R71" s="958"/>
      <c r="S71" s="958"/>
      <c r="T71" s="958"/>
      <c r="U71" s="958"/>
      <c r="V71" s="958">
        <v>242</v>
      </c>
      <c r="W71" s="958"/>
      <c r="X71" s="958"/>
      <c r="Y71" s="958"/>
      <c r="Z71" s="958"/>
      <c r="AA71" s="958">
        <v>5</v>
      </c>
      <c r="AB71" s="958"/>
      <c r="AC71" s="958"/>
      <c r="AD71" s="958"/>
      <c r="AE71" s="958"/>
      <c r="AF71" s="958">
        <v>5</v>
      </c>
      <c r="AG71" s="958"/>
      <c r="AH71" s="958"/>
      <c r="AI71" s="958"/>
      <c r="AJ71" s="958"/>
      <c r="AK71" s="958">
        <v>4</v>
      </c>
      <c r="AL71" s="958"/>
      <c r="AM71" s="958"/>
      <c r="AN71" s="958"/>
      <c r="AO71" s="958"/>
      <c r="AP71" s="958" t="s">
        <v>489</v>
      </c>
      <c r="AQ71" s="958"/>
      <c r="AR71" s="958"/>
      <c r="AS71" s="958"/>
      <c r="AT71" s="958"/>
      <c r="AU71" s="958" t="s">
        <v>489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557</v>
      </c>
      <c r="C72" s="962"/>
      <c r="D72" s="962"/>
      <c r="E72" s="962"/>
      <c r="F72" s="962"/>
      <c r="G72" s="962"/>
      <c r="H72" s="962"/>
      <c r="I72" s="962"/>
      <c r="J72" s="962"/>
      <c r="K72" s="962"/>
      <c r="L72" s="962"/>
      <c r="M72" s="962"/>
      <c r="N72" s="962"/>
      <c r="O72" s="962"/>
      <c r="P72" s="963"/>
      <c r="Q72" s="964">
        <v>756</v>
      </c>
      <c r="R72" s="958"/>
      <c r="S72" s="958"/>
      <c r="T72" s="958"/>
      <c r="U72" s="958"/>
      <c r="V72" s="958">
        <v>659</v>
      </c>
      <c r="W72" s="958"/>
      <c r="X72" s="958"/>
      <c r="Y72" s="958"/>
      <c r="Z72" s="958"/>
      <c r="AA72" s="958">
        <v>97</v>
      </c>
      <c r="AB72" s="958"/>
      <c r="AC72" s="958"/>
      <c r="AD72" s="958"/>
      <c r="AE72" s="958"/>
      <c r="AF72" s="958">
        <v>97</v>
      </c>
      <c r="AG72" s="958"/>
      <c r="AH72" s="958"/>
      <c r="AI72" s="958"/>
      <c r="AJ72" s="958"/>
      <c r="AK72" s="958">
        <v>536</v>
      </c>
      <c r="AL72" s="958"/>
      <c r="AM72" s="958"/>
      <c r="AN72" s="958"/>
      <c r="AO72" s="958"/>
      <c r="AP72" s="958" t="s">
        <v>489</v>
      </c>
      <c r="AQ72" s="958"/>
      <c r="AR72" s="958"/>
      <c r="AS72" s="958"/>
      <c r="AT72" s="958"/>
      <c r="AU72" s="958" t="s">
        <v>489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563</v>
      </c>
      <c r="C73" s="962"/>
      <c r="D73" s="962"/>
      <c r="E73" s="962"/>
      <c r="F73" s="962"/>
      <c r="G73" s="962"/>
      <c r="H73" s="962"/>
      <c r="I73" s="962"/>
      <c r="J73" s="962"/>
      <c r="K73" s="962"/>
      <c r="L73" s="962"/>
      <c r="M73" s="962"/>
      <c r="N73" s="962"/>
      <c r="O73" s="962"/>
      <c r="P73" s="963"/>
      <c r="Q73" s="964">
        <v>284221</v>
      </c>
      <c r="R73" s="958"/>
      <c r="S73" s="958"/>
      <c r="T73" s="958"/>
      <c r="U73" s="958"/>
      <c r="V73" s="958">
        <v>278602</v>
      </c>
      <c r="W73" s="958"/>
      <c r="X73" s="958"/>
      <c r="Y73" s="958"/>
      <c r="Z73" s="958"/>
      <c r="AA73" s="958">
        <v>5619</v>
      </c>
      <c r="AB73" s="958"/>
      <c r="AC73" s="958"/>
      <c r="AD73" s="958"/>
      <c r="AE73" s="958"/>
      <c r="AF73" s="958">
        <v>5619</v>
      </c>
      <c r="AG73" s="958"/>
      <c r="AH73" s="958"/>
      <c r="AI73" s="958"/>
      <c r="AJ73" s="958"/>
      <c r="AK73" s="958">
        <v>6621</v>
      </c>
      <c r="AL73" s="958"/>
      <c r="AM73" s="958"/>
      <c r="AN73" s="958"/>
      <c r="AO73" s="958"/>
      <c r="AP73" s="958" t="s">
        <v>489</v>
      </c>
      <c r="AQ73" s="958"/>
      <c r="AR73" s="958"/>
      <c r="AS73" s="958"/>
      <c r="AT73" s="958"/>
      <c r="AU73" s="958" t="s">
        <v>489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6774</v>
      </c>
      <c r="AG88" s="946"/>
      <c r="AH88" s="946"/>
      <c r="AI88" s="946"/>
      <c r="AJ88" s="946"/>
      <c r="AK88" s="950"/>
      <c r="AL88" s="950"/>
      <c r="AM88" s="950"/>
      <c r="AN88" s="950"/>
      <c r="AO88" s="950"/>
      <c r="AP88" s="946">
        <v>5037</v>
      </c>
      <c r="AQ88" s="946"/>
      <c r="AR88" s="946"/>
      <c r="AS88" s="946"/>
      <c r="AT88" s="946"/>
      <c r="AU88" s="946">
        <v>1018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543468</v>
      </c>
      <c r="AB110" s="876"/>
      <c r="AC110" s="876"/>
      <c r="AD110" s="876"/>
      <c r="AE110" s="877"/>
      <c r="AF110" s="878">
        <v>556073</v>
      </c>
      <c r="AG110" s="876"/>
      <c r="AH110" s="876"/>
      <c r="AI110" s="876"/>
      <c r="AJ110" s="877"/>
      <c r="AK110" s="878">
        <v>576953</v>
      </c>
      <c r="AL110" s="876"/>
      <c r="AM110" s="876"/>
      <c r="AN110" s="876"/>
      <c r="AO110" s="877"/>
      <c r="AP110" s="879">
        <v>13.2</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6357145</v>
      </c>
      <c r="BR110" s="829"/>
      <c r="BS110" s="829"/>
      <c r="BT110" s="829"/>
      <c r="BU110" s="829"/>
      <c r="BV110" s="829">
        <v>6318495</v>
      </c>
      <c r="BW110" s="829"/>
      <c r="BX110" s="829"/>
      <c r="BY110" s="829"/>
      <c r="BZ110" s="829"/>
      <c r="CA110" s="829">
        <v>6290456</v>
      </c>
      <c r="CB110" s="829"/>
      <c r="CC110" s="829"/>
      <c r="CD110" s="829"/>
      <c r="CE110" s="829"/>
      <c r="CF110" s="853">
        <v>143.6</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25545</v>
      </c>
      <c r="BW111" s="804"/>
      <c r="BX111" s="804"/>
      <c r="BY111" s="804"/>
      <c r="BZ111" s="804"/>
      <c r="CA111" s="804">
        <v>23278</v>
      </c>
      <c r="CB111" s="804"/>
      <c r="CC111" s="804"/>
      <c r="CD111" s="804"/>
      <c r="CE111" s="804"/>
      <c r="CF111" s="862">
        <v>0.5</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3002254</v>
      </c>
      <c r="BR112" s="804"/>
      <c r="BS112" s="804"/>
      <c r="BT112" s="804"/>
      <c r="BU112" s="804"/>
      <c r="BV112" s="804">
        <v>2697066</v>
      </c>
      <c r="BW112" s="804"/>
      <c r="BX112" s="804"/>
      <c r="BY112" s="804"/>
      <c r="BZ112" s="804"/>
      <c r="CA112" s="804">
        <v>2543663</v>
      </c>
      <c r="CB112" s="804"/>
      <c r="CC112" s="804"/>
      <c r="CD112" s="804"/>
      <c r="CE112" s="804"/>
      <c r="CF112" s="862">
        <v>58</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270612</v>
      </c>
      <c r="AB113" s="906"/>
      <c r="AC113" s="906"/>
      <c r="AD113" s="906"/>
      <c r="AE113" s="907"/>
      <c r="AF113" s="908">
        <v>256528</v>
      </c>
      <c r="AG113" s="906"/>
      <c r="AH113" s="906"/>
      <c r="AI113" s="906"/>
      <c r="AJ113" s="907"/>
      <c r="AK113" s="908">
        <v>262319</v>
      </c>
      <c r="AL113" s="906"/>
      <c r="AM113" s="906"/>
      <c r="AN113" s="906"/>
      <c r="AO113" s="907"/>
      <c r="AP113" s="909">
        <v>6</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724672</v>
      </c>
      <c r="BR113" s="804"/>
      <c r="BS113" s="804"/>
      <c r="BT113" s="804"/>
      <c r="BU113" s="804"/>
      <c r="BV113" s="804">
        <v>696407</v>
      </c>
      <c r="BW113" s="804"/>
      <c r="BX113" s="804"/>
      <c r="BY113" s="804"/>
      <c r="BZ113" s="804"/>
      <c r="CA113" s="804">
        <v>1017527</v>
      </c>
      <c r="CB113" s="804"/>
      <c r="CC113" s="804"/>
      <c r="CD113" s="804"/>
      <c r="CE113" s="804"/>
      <c r="CF113" s="862">
        <v>23.2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97573</v>
      </c>
      <c r="AB114" s="767"/>
      <c r="AC114" s="767"/>
      <c r="AD114" s="767"/>
      <c r="AE114" s="768"/>
      <c r="AF114" s="769">
        <v>97879</v>
      </c>
      <c r="AG114" s="767"/>
      <c r="AH114" s="767"/>
      <c r="AI114" s="767"/>
      <c r="AJ114" s="768"/>
      <c r="AK114" s="769">
        <v>97537</v>
      </c>
      <c r="AL114" s="767"/>
      <c r="AM114" s="767"/>
      <c r="AN114" s="767"/>
      <c r="AO114" s="768"/>
      <c r="AP114" s="811">
        <v>2.2000000000000002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333817</v>
      </c>
      <c r="BR114" s="804"/>
      <c r="BS114" s="804"/>
      <c r="BT114" s="804"/>
      <c r="BU114" s="804"/>
      <c r="BV114" s="804">
        <v>345686</v>
      </c>
      <c r="BW114" s="804"/>
      <c r="BX114" s="804"/>
      <c r="BY114" s="804"/>
      <c r="BZ114" s="804"/>
      <c r="CA114" s="804">
        <v>368706</v>
      </c>
      <c r="CB114" s="804"/>
      <c r="CC114" s="804"/>
      <c r="CD114" s="804"/>
      <c r="CE114" s="804"/>
      <c r="CF114" s="862">
        <v>8.4</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v>
      </c>
      <c r="AB115" s="906"/>
      <c r="AC115" s="906"/>
      <c r="AD115" s="906"/>
      <c r="AE115" s="907"/>
      <c r="AF115" s="908">
        <v>4</v>
      </c>
      <c r="AG115" s="906"/>
      <c r="AH115" s="906"/>
      <c r="AI115" s="906"/>
      <c r="AJ115" s="907"/>
      <c r="AK115" s="908">
        <v>2</v>
      </c>
      <c r="AL115" s="906"/>
      <c r="AM115" s="906"/>
      <c r="AN115" s="906"/>
      <c r="AO115" s="907"/>
      <c r="AP115" s="909">
        <v>0</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v>25545</v>
      </c>
      <c r="DM116" s="767"/>
      <c r="DN116" s="767"/>
      <c r="DO116" s="767"/>
      <c r="DP116" s="768"/>
      <c r="DQ116" s="769">
        <v>23278</v>
      </c>
      <c r="DR116" s="767"/>
      <c r="DS116" s="767"/>
      <c r="DT116" s="767"/>
      <c r="DU116" s="768"/>
      <c r="DV116" s="811">
        <v>0.5</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911666</v>
      </c>
      <c r="AB117" s="890"/>
      <c r="AC117" s="890"/>
      <c r="AD117" s="890"/>
      <c r="AE117" s="891"/>
      <c r="AF117" s="892">
        <v>910484</v>
      </c>
      <c r="AG117" s="890"/>
      <c r="AH117" s="890"/>
      <c r="AI117" s="890"/>
      <c r="AJ117" s="891"/>
      <c r="AK117" s="892">
        <v>936811</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10417888</v>
      </c>
      <c r="BR119" s="832"/>
      <c r="BS119" s="832"/>
      <c r="BT119" s="832"/>
      <c r="BU119" s="832"/>
      <c r="BV119" s="832">
        <v>10083199</v>
      </c>
      <c r="BW119" s="832"/>
      <c r="BX119" s="832"/>
      <c r="BY119" s="832"/>
      <c r="BZ119" s="832"/>
      <c r="CA119" s="832">
        <v>10243630</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3105916</v>
      </c>
      <c r="BR120" s="829"/>
      <c r="BS120" s="829"/>
      <c r="BT120" s="829"/>
      <c r="BU120" s="829"/>
      <c r="BV120" s="829">
        <v>3843337</v>
      </c>
      <c r="BW120" s="829"/>
      <c r="BX120" s="829"/>
      <c r="BY120" s="829"/>
      <c r="BZ120" s="829"/>
      <c r="CA120" s="829">
        <v>4120352</v>
      </c>
      <c r="CB120" s="829"/>
      <c r="CC120" s="829"/>
      <c r="CD120" s="829"/>
      <c r="CE120" s="829"/>
      <c r="CF120" s="853">
        <v>94</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2606856</v>
      </c>
      <c r="DH120" s="829"/>
      <c r="DI120" s="829"/>
      <c r="DJ120" s="829"/>
      <c r="DK120" s="829"/>
      <c r="DL120" s="829">
        <v>2375345</v>
      </c>
      <c r="DM120" s="829"/>
      <c r="DN120" s="829"/>
      <c r="DO120" s="829"/>
      <c r="DP120" s="829"/>
      <c r="DQ120" s="829">
        <v>2171769</v>
      </c>
      <c r="DR120" s="829"/>
      <c r="DS120" s="829"/>
      <c r="DT120" s="829"/>
      <c r="DU120" s="829"/>
      <c r="DV120" s="830">
        <v>49.6</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220344</v>
      </c>
      <c r="BR121" s="804"/>
      <c r="BS121" s="804"/>
      <c r="BT121" s="804"/>
      <c r="BU121" s="804"/>
      <c r="BV121" s="804">
        <v>171828</v>
      </c>
      <c r="BW121" s="804"/>
      <c r="BX121" s="804"/>
      <c r="BY121" s="804"/>
      <c r="BZ121" s="804"/>
      <c r="CA121" s="804">
        <v>130837</v>
      </c>
      <c r="CB121" s="804"/>
      <c r="CC121" s="804"/>
      <c r="CD121" s="804"/>
      <c r="CE121" s="804"/>
      <c r="CF121" s="862">
        <v>3</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394687</v>
      </c>
      <c r="DH121" s="804"/>
      <c r="DI121" s="804"/>
      <c r="DJ121" s="804"/>
      <c r="DK121" s="804"/>
      <c r="DL121" s="804">
        <v>318696</v>
      </c>
      <c r="DM121" s="804"/>
      <c r="DN121" s="804"/>
      <c r="DO121" s="804"/>
      <c r="DP121" s="804"/>
      <c r="DQ121" s="804">
        <v>364609</v>
      </c>
      <c r="DR121" s="804"/>
      <c r="DS121" s="804"/>
      <c r="DT121" s="804"/>
      <c r="DU121" s="804"/>
      <c r="DV121" s="781">
        <v>8.3000000000000007</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6177203</v>
      </c>
      <c r="BR122" s="832"/>
      <c r="BS122" s="832"/>
      <c r="BT122" s="832"/>
      <c r="BU122" s="832"/>
      <c r="BV122" s="832">
        <v>5964555</v>
      </c>
      <c r="BW122" s="832"/>
      <c r="BX122" s="832"/>
      <c r="BY122" s="832"/>
      <c r="BZ122" s="832"/>
      <c r="CA122" s="832">
        <v>5995216</v>
      </c>
      <c r="CB122" s="832"/>
      <c r="CC122" s="832"/>
      <c r="CD122" s="832"/>
      <c r="CE122" s="832"/>
      <c r="CF122" s="833">
        <v>136.80000000000001</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v>2604</v>
      </c>
      <c r="DM122" s="804"/>
      <c r="DN122" s="804"/>
      <c r="DO122" s="804"/>
      <c r="DP122" s="804"/>
      <c r="DQ122" s="804">
        <v>5717</v>
      </c>
      <c r="DR122" s="804"/>
      <c r="DS122" s="804"/>
      <c r="DT122" s="804"/>
      <c r="DU122" s="804"/>
      <c r="DV122" s="781">
        <v>0.1</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9503463</v>
      </c>
      <c r="BR123" s="820"/>
      <c r="BS123" s="820"/>
      <c r="BT123" s="820"/>
      <c r="BU123" s="820"/>
      <c r="BV123" s="820">
        <v>9979720</v>
      </c>
      <c r="BW123" s="820"/>
      <c r="BX123" s="820"/>
      <c r="BY123" s="820"/>
      <c r="BZ123" s="820"/>
      <c r="CA123" s="820">
        <v>10246405</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v>711</v>
      </c>
      <c r="DH123" s="767"/>
      <c r="DI123" s="767"/>
      <c r="DJ123" s="767"/>
      <c r="DK123" s="768"/>
      <c r="DL123" s="769">
        <v>421</v>
      </c>
      <c r="DM123" s="767"/>
      <c r="DN123" s="767"/>
      <c r="DO123" s="767"/>
      <c r="DP123" s="768"/>
      <c r="DQ123" s="769">
        <v>1568</v>
      </c>
      <c r="DR123" s="767"/>
      <c r="DS123" s="767"/>
      <c r="DT123" s="767"/>
      <c r="DU123" s="768"/>
      <c r="DV123" s="811">
        <v>0</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20.399999999999999</v>
      </c>
      <c r="BR124" s="818"/>
      <c r="BS124" s="818"/>
      <c r="BT124" s="818"/>
      <c r="BU124" s="818"/>
      <c r="BV124" s="818">
        <v>2.2999999999999998</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13</v>
      </c>
      <c r="AB127" s="767"/>
      <c r="AC127" s="767"/>
      <c r="AD127" s="767"/>
      <c r="AE127" s="768"/>
      <c r="AF127" s="769">
        <v>4</v>
      </c>
      <c r="AG127" s="767"/>
      <c r="AH127" s="767"/>
      <c r="AI127" s="767"/>
      <c r="AJ127" s="768"/>
      <c r="AK127" s="769">
        <v>2</v>
      </c>
      <c r="AL127" s="767"/>
      <c r="AM127" s="767"/>
      <c r="AN127" s="767"/>
      <c r="AO127" s="768"/>
      <c r="AP127" s="811">
        <v>0</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36024</v>
      </c>
      <c r="AB128" s="788"/>
      <c r="AC128" s="788"/>
      <c r="AD128" s="788"/>
      <c r="AE128" s="789"/>
      <c r="AF128" s="790">
        <v>37093</v>
      </c>
      <c r="AG128" s="788"/>
      <c r="AH128" s="788"/>
      <c r="AI128" s="788"/>
      <c r="AJ128" s="789"/>
      <c r="AK128" s="790">
        <v>34514</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5096986</v>
      </c>
      <c r="AB129" s="767"/>
      <c r="AC129" s="767"/>
      <c r="AD129" s="767"/>
      <c r="AE129" s="768"/>
      <c r="AF129" s="769">
        <v>5063160</v>
      </c>
      <c r="AG129" s="767"/>
      <c r="AH129" s="767"/>
      <c r="AI129" s="767"/>
      <c r="AJ129" s="768"/>
      <c r="AK129" s="769">
        <v>4991030</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635852</v>
      </c>
      <c r="AB130" s="767"/>
      <c r="AC130" s="767"/>
      <c r="AD130" s="767"/>
      <c r="AE130" s="768"/>
      <c r="AF130" s="769">
        <v>626342</v>
      </c>
      <c r="AG130" s="767"/>
      <c r="AH130" s="767"/>
      <c r="AI130" s="767"/>
      <c r="AJ130" s="768"/>
      <c r="AK130" s="769">
        <v>609128</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5.8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4461134</v>
      </c>
      <c r="AB131" s="751"/>
      <c r="AC131" s="751"/>
      <c r="AD131" s="751"/>
      <c r="AE131" s="752"/>
      <c r="AF131" s="753">
        <v>4436818</v>
      </c>
      <c r="AG131" s="751"/>
      <c r="AH131" s="751"/>
      <c r="AI131" s="751"/>
      <c r="AJ131" s="752"/>
      <c r="AK131" s="753">
        <v>4381902</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5.3750910029999996</v>
      </c>
      <c r="AB132" s="732"/>
      <c r="AC132" s="732"/>
      <c r="AD132" s="732"/>
      <c r="AE132" s="733"/>
      <c r="AF132" s="734">
        <v>5.568157179</v>
      </c>
      <c r="AG132" s="732"/>
      <c r="AH132" s="732"/>
      <c r="AI132" s="732"/>
      <c r="AJ132" s="733"/>
      <c r="AK132" s="734">
        <v>6.6904508590000002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7.4</v>
      </c>
      <c r="AB133" s="711"/>
      <c r="AC133" s="711"/>
      <c r="AD133" s="711"/>
      <c r="AE133" s="712"/>
      <c r="AF133" s="710">
        <v>6.6</v>
      </c>
      <c r="AG133" s="711"/>
      <c r="AH133" s="711"/>
      <c r="AI133" s="711"/>
      <c r="AJ133" s="712"/>
      <c r="AK133" s="710">
        <v>5.8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uGuDzFtdydhUUZ5Pl2vpJuM+tC4MZ+wBOa4rxJNpYZT9nk9uE9Oq0Cu9KZSEoCFO0peEWlGVuJAha11gNh3Iw==" saltValue="YtD9yGCsVaOycq2WwOlW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FHiVU3wa2MvNcApCDUMjxBShJt7GL9bX7EdeMr6+6y0erQL4EHYXJj9pY6vRC+NfClFD7TDrX9v+CmJZf9IWQ==" saltValue="IhU6wyYDfj+9tvUm3tMJ5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C72" sqref="BC72"/>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AGw482PJQh2kRa60JyYCxEiQnxzhhyvBgYNrlWso3zNIttuhrG4FwozW7V2dW9XoS8s86JSxdAeFop1ZdYaQ==" saltValue="Q7xHJJG9DlaLE6affQNBp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1372070</v>
      </c>
      <c r="AP9" s="274">
        <v>93798</v>
      </c>
      <c r="AQ9" s="275">
        <v>102178</v>
      </c>
      <c r="AR9" s="276">
        <v>-8.1999999999999993</v>
      </c>
    </row>
    <row r="10" spans="1:46" ht="13.5" customHeight="1" x14ac:dyDescent="0.15">
      <c r="A10" s="259"/>
      <c r="AK10" s="1117" t="s">
        <v>486</v>
      </c>
      <c r="AL10" s="1118"/>
      <c r="AM10" s="1118"/>
      <c r="AN10" s="1119"/>
      <c r="AO10" s="277">
        <v>270496</v>
      </c>
      <c r="AP10" s="277">
        <v>18492</v>
      </c>
      <c r="AQ10" s="278">
        <v>12375</v>
      </c>
      <c r="AR10" s="279">
        <v>49.4</v>
      </c>
    </row>
    <row r="11" spans="1:46" ht="13.5" customHeight="1" x14ac:dyDescent="0.15">
      <c r="A11" s="259"/>
      <c r="AK11" s="1117" t="s">
        <v>487</v>
      </c>
      <c r="AL11" s="1118"/>
      <c r="AM11" s="1118"/>
      <c r="AN11" s="1119"/>
      <c r="AO11" s="277">
        <v>56117</v>
      </c>
      <c r="AP11" s="277">
        <v>3836</v>
      </c>
      <c r="AQ11" s="278">
        <v>998</v>
      </c>
      <c r="AR11" s="279">
        <v>284.39999999999998</v>
      </c>
    </row>
    <row r="12" spans="1:46" ht="13.5" customHeight="1" x14ac:dyDescent="0.15">
      <c r="A12" s="259"/>
      <c r="AK12" s="1117" t="s">
        <v>488</v>
      </c>
      <c r="AL12" s="1118"/>
      <c r="AM12" s="1118"/>
      <c r="AN12" s="1119"/>
      <c r="AO12" s="277" t="s">
        <v>489</v>
      </c>
      <c r="AP12" s="277" t="s">
        <v>489</v>
      </c>
      <c r="AQ12" s="278">
        <v>0</v>
      </c>
      <c r="AR12" s="279" t="s">
        <v>489</v>
      </c>
    </row>
    <row r="13" spans="1:46" ht="13.5" customHeight="1" x14ac:dyDescent="0.15">
      <c r="A13" s="259"/>
      <c r="AK13" s="1117" t="s">
        <v>490</v>
      </c>
      <c r="AL13" s="1118"/>
      <c r="AM13" s="1118"/>
      <c r="AN13" s="1119"/>
      <c r="AO13" s="277">
        <v>54195</v>
      </c>
      <c r="AP13" s="277">
        <v>3705</v>
      </c>
      <c r="AQ13" s="278">
        <v>3569</v>
      </c>
      <c r="AR13" s="279">
        <v>3.8</v>
      </c>
    </row>
    <row r="14" spans="1:46" ht="13.5" customHeight="1" x14ac:dyDescent="0.15">
      <c r="A14" s="259"/>
      <c r="AK14" s="1117" t="s">
        <v>491</v>
      </c>
      <c r="AL14" s="1118"/>
      <c r="AM14" s="1118"/>
      <c r="AN14" s="1119"/>
      <c r="AO14" s="277" t="s">
        <v>489</v>
      </c>
      <c r="AP14" s="277" t="s">
        <v>489</v>
      </c>
      <c r="AQ14" s="278">
        <v>2201</v>
      </c>
      <c r="AR14" s="279" t="s">
        <v>489</v>
      </c>
    </row>
    <row r="15" spans="1:46" ht="13.5" customHeight="1" x14ac:dyDescent="0.15">
      <c r="A15" s="259"/>
      <c r="AK15" s="1120" t="s">
        <v>492</v>
      </c>
      <c r="AL15" s="1121"/>
      <c r="AM15" s="1121"/>
      <c r="AN15" s="1122"/>
      <c r="AO15" s="277">
        <v>-51122</v>
      </c>
      <c r="AP15" s="277">
        <v>-3495</v>
      </c>
      <c r="AQ15" s="278">
        <v>-6242</v>
      </c>
      <c r="AR15" s="279">
        <v>-44</v>
      </c>
    </row>
    <row r="16" spans="1:46" x14ac:dyDescent="0.15">
      <c r="A16" s="259"/>
      <c r="AK16" s="1120" t="s">
        <v>177</v>
      </c>
      <c r="AL16" s="1121"/>
      <c r="AM16" s="1121"/>
      <c r="AN16" s="1122"/>
      <c r="AO16" s="277">
        <v>1701756</v>
      </c>
      <c r="AP16" s="277">
        <v>116336</v>
      </c>
      <c r="AQ16" s="278">
        <v>115079</v>
      </c>
      <c r="AR16" s="279">
        <v>1.1000000000000001</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10.66</v>
      </c>
      <c r="AP21" s="290">
        <v>9.93</v>
      </c>
      <c r="AQ21" s="291">
        <v>0.73</v>
      </c>
      <c r="AS21" s="292"/>
      <c r="AT21" s="288"/>
    </row>
    <row r="22" spans="1:46" s="260" customFormat="1" x14ac:dyDescent="0.15">
      <c r="A22" s="288"/>
      <c r="AK22" s="1123" t="s">
        <v>498</v>
      </c>
      <c r="AL22" s="1124"/>
      <c r="AM22" s="1124"/>
      <c r="AN22" s="1125"/>
      <c r="AO22" s="293">
        <v>93.1</v>
      </c>
      <c r="AP22" s="294">
        <v>96.1</v>
      </c>
      <c r="AQ22" s="295">
        <v>-3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576953</v>
      </c>
      <c r="AP32" s="303">
        <v>39442</v>
      </c>
      <c r="AQ32" s="304">
        <v>55825</v>
      </c>
      <c r="AR32" s="305">
        <v>-29.3</v>
      </c>
    </row>
    <row r="33" spans="1:46" ht="13.5" customHeight="1" x14ac:dyDescent="0.15">
      <c r="A33" s="259"/>
      <c r="AK33" s="1107" t="s">
        <v>503</v>
      </c>
      <c r="AL33" s="1108"/>
      <c r="AM33" s="1108"/>
      <c r="AN33" s="1109"/>
      <c r="AO33" s="303" t="s">
        <v>489</v>
      </c>
      <c r="AP33" s="303" t="s">
        <v>489</v>
      </c>
      <c r="AQ33" s="304">
        <v>10</v>
      </c>
      <c r="AR33" s="305" t="s">
        <v>489</v>
      </c>
    </row>
    <row r="34" spans="1:46" ht="27" customHeight="1" x14ac:dyDescent="0.15">
      <c r="A34" s="259"/>
      <c r="AK34" s="1107" t="s">
        <v>504</v>
      </c>
      <c r="AL34" s="1108"/>
      <c r="AM34" s="1108"/>
      <c r="AN34" s="1109"/>
      <c r="AO34" s="303" t="s">
        <v>489</v>
      </c>
      <c r="AP34" s="303" t="s">
        <v>489</v>
      </c>
      <c r="AQ34" s="304">
        <v>2</v>
      </c>
      <c r="AR34" s="305" t="s">
        <v>489</v>
      </c>
    </row>
    <row r="35" spans="1:46" ht="27" customHeight="1" x14ac:dyDescent="0.15">
      <c r="A35" s="259"/>
      <c r="AK35" s="1107" t="s">
        <v>505</v>
      </c>
      <c r="AL35" s="1108"/>
      <c r="AM35" s="1108"/>
      <c r="AN35" s="1109"/>
      <c r="AO35" s="303">
        <v>262319</v>
      </c>
      <c r="AP35" s="303">
        <v>17933</v>
      </c>
      <c r="AQ35" s="304">
        <v>20336</v>
      </c>
      <c r="AR35" s="305">
        <v>-11.8</v>
      </c>
    </row>
    <row r="36" spans="1:46" ht="27" customHeight="1" x14ac:dyDescent="0.15">
      <c r="A36" s="259"/>
      <c r="AK36" s="1107" t="s">
        <v>506</v>
      </c>
      <c r="AL36" s="1108"/>
      <c r="AM36" s="1108"/>
      <c r="AN36" s="1109"/>
      <c r="AO36" s="303">
        <v>97537</v>
      </c>
      <c r="AP36" s="303">
        <v>6668</v>
      </c>
      <c r="AQ36" s="304">
        <v>2951</v>
      </c>
      <c r="AR36" s="305">
        <v>126</v>
      </c>
    </row>
    <row r="37" spans="1:46" ht="13.5" customHeight="1" x14ac:dyDescent="0.15">
      <c r="A37" s="259"/>
      <c r="AK37" s="1107" t="s">
        <v>507</v>
      </c>
      <c r="AL37" s="1108"/>
      <c r="AM37" s="1108"/>
      <c r="AN37" s="1109"/>
      <c r="AO37" s="303">
        <v>2</v>
      </c>
      <c r="AP37" s="303">
        <v>0</v>
      </c>
      <c r="AQ37" s="304">
        <v>682</v>
      </c>
      <c r="AR37" s="305">
        <v>-100</v>
      </c>
    </row>
    <row r="38" spans="1:46" ht="27" customHeight="1" x14ac:dyDescent="0.15">
      <c r="A38" s="259"/>
      <c r="AK38" s="1110" t="s">
        <v>508</v>
      </c>
      <c r="AL38" s="1111"/>
      <c r="AM38" s="1111"/>
      <c r="AN38" s="1112"/>
      <c r="AO38" s="306" t="s">
        <v>489</v>
      </c>
      <c r="AP38" s="306" t="s">
        <v>489</v>
      </c>
      <c r="AQ38" s="307">
        <v>2</v>
      </c>
      <c r="AR38" s="295" t="s">
        <v>489</v>
      </c>
      <c r="AS38" s="302"/>
    </row>
    <row r="39" spans="1:46" x14ac:dyDescent="0.15">
      <c r="A39" s="259"/>
      <c r="AK39" s="1110" t="s">
        <v>509</v>
      </c>
      <c r="AL39" s="1111"/>
      <c r="AM39" s="1111"/>
      <c r="AN39" s="1112"/>
      <c r="AO39" s="303">
        <v>-34514</v>
      </c>
      <c r="AP39" s="303">
        <v>-2359</v>
      </c>
      <c r="AQ39" s="304">
        <v>-2058</v>
      </c>
      <c r="AR39" s="305">
        <v>14.6</v>
      </c>
      <c r="AS39" s="302"/>
    </row>
    <row r="40" spans="1:46" ht="27" customHeight="1" x14ac:dyDescent="0.15">
      <c r="A40" s="259"/>
      <c r="AK40" s="1107" t="s">
        <v>510</v>
      </c>
      <c r="AL40" s="1108"/>
      <c r="AM40" s="1108"/>
      <c r="AN40" s="1109"/>
      <c r="AO40" s="303">
        <v>-609128</v>
      </c>
      <c r="AP40" s="303">
        <v>-41641</v>
      </c>
      <c r="AQ40" s="304">
        <v>-53145</v>
      </c>
      <c r="AR40" s="305">
        <v>-21.6</v>
      </c>
      <c r="AS40" s="302"/>
    </row>
    <row r="41" spans="1:46" x14ac:dyDescent="0.15">
      <c r="A41" s="259"/>
      <c r="AK41" s="1113" t="s">
        <v>287</v>
      </c>
      <c r="AL41" s="1114"/>
      <c r="AM41" s="1114"/>
      <c r="AN41" s="1115"/>
      <c r="AO41" s="303">
        <v>293169</v>
      </c>
      <c r="AP41" s="303">
        <v>20042</v>
      </c>
      <c r="AQ41" s="304">
        <v>24606</v>
      </c>
      <c r="AR41" s="305">
        <v>-18.5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935650</v>
      </c>
      <c r="AN51" s="325">
        <v>58809</v>
      </c>
      <c r="AO51" s="326">
        <v>175.4</v>
      </c>
      <c r="AP51" s="327">
        <v>83103</v>
      </c>
      <c r="AQ51" s="328">
        <v>-13.8</v>
      </c>
      <c r="AR51" s="329">
        <v>189.2</v>
      </c>
    </row>
    <row r="52" spans="1:44" x14ac:dyDescent="0.15">
      <c r="A52" s="259"/>
      <c r="AK52" s="330"/>
      <c r="AL52" s="331" t="s">
        <v>520</v>
      </c>
      <c r="AM52" s="332">
        <v>504798</v>
      </c>
      <c r="AN52" s="333">
        <v>31728</v>
      </c>
      <c r="AO52" s="334">
        <v>165</v>
      </c>
      <c r="AP52" s="335">
        <v>41378</v>
      </c>
      <c r="AQ52" s="336">
        <v>3.7</v>
      </c>
      <c r="AR52" s="337">
        <v>161.30000000000001</v>
      </c>
    </row>
    <row r="53" spans="1:44" x14ac:dyDescent="0.15">
      <c r="A53" s="259"/>
      <c r="AK53" s="315" t="s">
        <v>521</v>
      </c>
      <c r="AL53" s="316"/>
      <c r="AM53" s="324">
        <v>518428</v>
      </c>
      <c r="AN53" s="325">
        <v>33344</v>
      </c>
      <c r="AO53" s="326">
        <v>-43.3</v>
      </c>
      <c r="AP53" s="327">
        <v>84459</v>
      </c>
      <c r="AQ53" s="328">
        <v>1.6</v>
      </c>
      <c r="AR53" s="329">
        <v>-44.9</v>
      </c>
    </row>
    <row r="54" spans="1:44" x14ac:dyDescent="0.15">
      <c r="A54" s="259"/>
      <c r="AK54" s="330"/>
      <c r="AL54" s="331" t="s">
        <v>520</v>
      </c>
      <c r="AM54" s="332">
        <v>94574</v>
      </c>
      <c r="AN54" s="333">
        <v>6083</v>
      </c>
      <c r="AO54" s="334">
        <v>-80.8</v>
      </c>
      <c r="AP54" s="335">
        <v>47314</v>
      </c>
      <c r="AQ54" s="336">
        <v>14.3</v>
      </c>
      <c r="AR54" s="337">
        <v>-95.1</v>
      </c>
    </row>
    <row r="55" spans="1:44" x14ac:dyDescent="0.15">
      <c r="A55" s="259"/>
      <c r="AK55" s="315" t="s">
        <v>522</v>
      </c>
      <c r="AL55" s="316"/>
      <c r="AM55" s="324">
        <v>341513</v>
      </c>
      <c r="AN55" s="325">
        <v>22495</v>
      </c>
      <c r="AO55" s="326">
        <v>-32.5</v>
      </c>
      <c r="AP55" s="327">
        <v>74568</v>
      </c>
      <c r="AQ55" s="328">
        <v>-11.7</v>
      </c>
      <c r="AR55" s="329">
        <v>-20.8</v>
      </c>
    </row>
    <row r="56" spans="1:44" x14ac:dyDescent="0.15">
      <c r="A56" s="259"/>
      <c r="AK56" s="330"/>
      <c r="AL56" s="331" t="s">
        <v>520</v>
      </c>
      <c r="AM56" s="332">
        <v>129975</v>
      </c>
      <c r="AN56" s="333">
        <v>8561</v>
      </c>
      <c r="AO56" s="334">
        <v>40.700000000000003</v>
      </c>
      <c r="AP56" s="335">
        <v>42558</v>
      </c>
      <c r="AQ56" s="336">
        <v>-10.1</v>
      </c>
      <c r="AR56" s="337">
        <v>50.8</v>
      </c>
    </row>
    <row r="57" spans="1:44" x14ac:dyDescent="0.15">
      <c r="A57" s="259"/>
      <c r="AK57" s="315" t="s">
        <v>523</v>
      </c>
      <c r="AL57" s="316"/>
      <c r="AM57" s="324">
        <v>713011</v>
      </c>
      <c r="AN57" s="325">
        <v>47757</v>
      </c>
      <c r="AO57" s="326">
        <v>112.3</v>
      </c>
      <c r="AP57" s="327">
        <v>73693</v>
      </c>
      <c r="AQ57" s="328">
        <v>-1.2</v>
      </c>
      <c r="AR57" s="329">
        <v>113.5</v>
      </c>
    </row>
    <row r="58" spans="1:44" x14ac:dyDescent="0.15">
      <c r="A58" s="259"/>
      <c r="AK58" s="330"/>
      <c r="AL58" s="331" t="s">
        <v>520</v>
      </c>
      <c r="AM58" s="332">
        <v>188511</v>
      </c>
      <c r="AN58" s="333">
        <v>12626</v>
      </c>
      <c r="AO58" s="334">
        <v>47.5</v>
      </c>
      <c r="AP58" s="335">
        <v>44203</v>
      </c>
      <c r="AQ58" s="336">
        <v>3.9</v>
      </c>
      <c r="AR58" s="337">
        <v>43.6</v>
      </c>
    </row>
    <row r="59" spans="1:44" x14ac:dyDescent="0.15">
      <c r="A59" s="259"/>
      <c r="AK59" s="315" t="s">
        <v>524</v>
      </c>
      <c r="AL59" s="316"/>
      <c r="AM59" s="324">
        <v>742725</v>
      </c>
      <c r="AN59" s="325">
        <v>50774</v>
      </c>
      <c r="AO59" s="326">
        <v>6.3</v>
      </c>
      <c r="AP59" s="327">
        <v>79401</v>
      </c>
      <c r="AQ59" s="328">
        <v>7.7</v>
      </c>
      <c r="AR59" s="329">
        <v>-1.4</v>
      </c>
    </row>
    <row r="60" spans="1:44" x14ac:dyDescent="0.15">
      <c r="A60" s="259"/>
      <c r="AK60" s="330"/>
      <c r="AL60" s="331" t="s">
        <v>520</v>
      </c>
      <c r="AM60" s="332">
        <v>312159</v>
      </c>
      <c r="AN60" s="333">
        <v>21340</v>
      </c>
      <c r="AO60" s="334">
        <v>69</v>
      </c>
      <c r="AP60" s="335">
        <v>49347</v>
      </c>
      <c r="AQ60" s="336">
        <v>11.6</v>
      </c>
      <c r="AR60" s="337">
        <v>57.4</v>
      </c>
    </row>
    <row r="61" spans="1:44" x14ac:dyDescent="0.15">
      <c r="A61" s="259"/>
      <c r="AK61" s="315" t="s">
        <v>525</v>
      </c>
      <c r="AL61" s="338"/>
      <c r="AM61" s="324">
        <v>650265</v>
      </c>
      <c r="AN61" s="325">
        <v>42636</v>
      </c>
      <c r="AO61" s="326">
        <v>43.6</v>
      </c>
      <c r="AP61" s="327">
        <v>79045</v>
      </c>
      <c r="AQ61" s="339">
        <v>-3.5</v>
      </c>
      <c r="AR61" s="329">
        <v>47.1</v>
      </c>
    </row>
    <row r="62" spans="1:44" x14ac:dyDescent="0.15">
      <c r="A62" s="259"/>
      <c r="AK62" s="330"/>
      <c r="AL62" s="331" t="s">
        <v>520</v>
      </c>
      <c r="AM62" s="332">
        <v>246003</v>
      </c>
      <c r="AN62" s="333">
        <v>16068</v>
      </c>
      <c r="AO62" s="334">
        <v>48.3</v>
      </c>
      <c r="AP62" s="335">
        <v>44960</v>
      </c>
      <c r="AQ62" s="336">
        <v>4.7</v>
      </c>
      <c r="AR62" s="337">
        <v>43.6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PYcwPPR1DBCDGabiWaEHyUwlkaPCno2880rjlrkzqXobsvTAbY6HE7fRdnIdu4xZErVs4KZ6d4V+5o2ruZIRQ==" saltValue="cVaifuTHxoPXy/nDe/Sr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QTzLlnvNbm/J3kM+9IM/thbj1+ukDWXNPmVozuzmpfLqmmiZCqLwNb7ekwdK7yFRvqDwXWXLF8nq3mwre3GvUg==" saltValue="X+Jbwthe0C+UTKrcCapDR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KlB7/E3MjSekaSIOjug5nH7aQiPxlcmbYJmoo58OzuPlRuzvm43pud16CnkxcPHHtck+OgbTT7ZSUCIWfvyQ3w==" saltValue="LiTenrHziLdHNkV/hRJP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13.34</v>
      </c>
      <c r="G47" s="12">
        <v>13.99</v>
      </c>
      <c r="H47" s="12">
        <v>20.74</v>
      </c>
      <c r="I47" s="12">
        <v>28.51</v>
      </c>
      <c r="J47" s="13">
        <v>30.46</v>
      </c>
    </row>
    <row r="48" spans="2:10" ht="57.75" customHeight="1" x14ac:dyDescent="0.15">
      <c r="B48" s="14"/>
      <c r="C48" s="1128" t="s">
        <v>4</v>
      </c>
      <c r="D48" s="1128"/>
      <c r="E48" s="1129"/>
      <c r="F48" s="15">
        <v>1.63</v>
      </c>
      <c r="G48" s="16">
        <v>3.58</v>
      </c>
      <c r="H48" s="16">
        <v>1.94</v>
      </c>
      <c r="I48" s="16">
        <v>2.75</v>
      </c>
      <c r="J48" s="17">
        <v>4.46</v>
      </c>
    </row>
    <row r="49" spans="2:10" ht="57.75" customHeight="1" thickBot="1" x14ac:dyDescent="0.2">
      <c r="B49" s="18"/>
      <c r="C49" s="1130" t="s">
        <v>5</v>
      </c>
      <c r="D49" s="1130"/>
      <c r="E49" s="1131"/>
      <c r="F49" s="19" t="s">
        <v>532</v>
      </c>
      <c r="G49" s="20">
        <v>3.13</v>
      </c>
      <c r="H49" s="20">
        <v>5.91</v>
      </c>
      <c r="I49" s="20">
        <v>8.43</v>
      </c>
      <c r="J49" s="21">
        <v>3.21</v>
      </c>
    </row>
    <row r="50" spans="2:10" x14ac:dyDescent="0.15"/>
  </sheetData>
  <sheetProtection algorithmName="SHA-512" hashValue="DvFJJTxorSZ2b80+Hx9+nQYQMMJUdAYhgenyGxt/pQV0EXqTM8zN62T6KK6hqC/x6Cqodb6eYShCRKKCfpEPMg==" saltValue="6aQ09g2DjnqmqLa241T11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63"/>
  <sheetViews>
    <sheetView showGridLines="0" zoomScale="110" zoomScaleNormal="11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5.73</v>
      </c>
      <c r="G34" s="33">
        <v>5.65</v>
      </c>
      <c r="H34" s="33">
        <v>6.27</v>
      </c>
      <c r="I34" s="33">
        <v>6.87</v>
      </c>
      <c r="J34" s="34">
        <v>7.65</v>
      </c>
      <c r="K34" s="22"/>
      <c r="L34" s="22"/>
      <c r="M34" s="22"/>
      <c r="N34" s="22"/>
      <c r="O34" s="22"/>
      <c r="P34" s="22"/>
    </row>
    <row r="35" spans="1:16" ht="39" customHeight="1" x14ac:dyDescent="0.15">
      <c r="A35" s="22"/>
      <c r="B35" s="35"/>
      <c r="C35" s="1132" t="s">
        <v>534</v>
      </c>
      <c r="D35" s="1132"/>
      <c r="E35" s="1133"/>
      <c r="F35" s="36">
        <v>1.62</v>
      </c>
      <c r="G35" s="37">
        <v>3.58</v>
      </c>
      <c r="H35" s="37">
        <v>1.93</v>
      </c>
      <c r="I35" s="37">
        <v>2.75</v>
      </c>
      <c r="J35" s="38">
        <v>4.45</v>
      </c>
      <c r="K35" s="22"/>
      <c r="L35" s="22"/>
      <c r="M35" s="22"/>
      <c r="N35" s="22"/>
      <c r="O35" s="22"/>
      <c r="P35" s="22"/>
    </row>
    <row r="36" spans="1:16" ht="39" customHeight="1" x14ac:dyDescent="0.15">
      <c r="A36" s="22"/>
      <c r="B36" s="35"/>
      <c r="C36" s="1132" t="s">
        <v>535</v>
      </c>
      <c r="D36" s="1132"/>
      <c r="E36" s="1133"/>
      <c r="F36" s="36" t="s">
        <v>489</v>
      </c>
      <c r="G36" s="37">
        <v>2.12</v>
      </c>
      <c r="H36" s="37">
        <v>2.3199999999999998</v>
      </c>
      <c r="I36" s="37">
        <v>2.56</v>
      </c>
      <c r="J36" s="38">
        <v>3.09</v>
      </c>
      <c r="K36" s="22"/>
      <c r="L36" s="22"/>
      <c r="M36" s="22"/>
      <c r="N36" s="22"/>
      <c r="O36" s="22"/>
      <c r="P36" s="22"/>
    </row>
    <row r="37" spans="1:16" ht="39" customHeight="1" x14ac:dyDescent="0.15">
      <c r="A37" s="22"/>
      <c r="B37" s="35"/>
      <c r="C37" s="1132" t="s">
        <v>536</v>
      </c>
      <c r="D37" s="1132"/>
      <c r="E37" s="1133"/>
      <c r="F37" s="36">
        <v>0.53</v>
      </c>
      <c r="G37" s="37">
        <v>0.53</v>
      </c>
      <c r="H37" s="37">
        <v>1.46</v>
      </c>
      <c r="I37" s="37">
        <v>1.2</v>
      </c>
      <c r="J37" s="38">
        <v>0.85</v>
      </c>
      <c r="K37" s="22"/>
      <c r="L37" s="22"/>
      <c r="M37" s="22"/>
      <c r="N37" s="22"/>
      <c r="O37" s="22"/>
      <c r="P37" s="22"/>
    </row>
    <row r="38" spans="1:16" ht="39" customHeight="1" x14ac:dyDescent="0.15">
      <c r="A38" s="22"/>
      <c r="B38" s="35"/>
      <c r="C38" s="1132" t="s">
        <v>537</v>
      </c>
      <c r="D38" s="1132"/>
      <c r="E38" s="1133"/>
      <c r="F38" s="36">
        <v>1.43</v>
      </c>
      <c r="G38" s="37">
        <v>1.26</v>
      </c>
      <c r="H38" s="37">
        <v>1.2</v>
      </c>
      <c r="I38" s="37">
        <v>0.48</v>
      </c>
      <c r="J38" s="38">
        <v>0.63</v>
      </c>
      <c r="K38" s="22"/>
      <c r="L38" s="22"/>
      <c r="M38" s="22"/>
      <c r="N38" s="22"/>
      <c r="O38" s="22"/>
      <c r="P38" s="22"/>
    </row>
    <row r="39" spans="1:16" ht="39" customHeight="1" x14ac:dyDescent="0.15">
      <c r="A39" s="22"/>
      <c r="B39" s="35"/>
      <c r="C39" s="1132" t="s">
        <v>538</v>
      </c>
      <c r="D39" s="1132"/>
      <c r="E39" s="1133"/>
      <c r="F39" s="36">
        <v>1.7</v>
      </c>
      <c r="G39" s="37">
        <v>1.24</v>
      </c>
      <c r="H39" s="37">
        <v>1.1200000000000001</v>
      </c>
      <c r="I39" s="37">
        <v>0.77</v>
      </c>
      <c r="J39" s="38">
        <v>0.49</v>
      </c>
      <c r="K39" s="22"/>
      <c r="L39" s="22"/>
      <c r="M39" s="22"/>
      <c r="N39" s="22"/>
      <c r="O39" s="22"/>
      <c r="P39" s="22"/>
    </row>
    <row r="40" spans="1:16" ht="39" customHeight="1" x14ac:dyDescent="0.15">
      <c r="A40" s="22"/>
      <c r="B40" s="35"/>
      <c r="C40" s="1132" t="s">
        <v>539</v>
      </c>
      <c r="D40" s="1132"/>
      <c r="E40" s="1133"/>
      <c r="F40" s="36">
        <v>0.87</v>
      </c>
      <c r="G40" s="37">
        <v>0.64</v>
      </c>
      <c r="H40" s="37">
        <v>0.35</v>
      </c>
      <c r="I40" s="37">
        <v>0.4</v>
      </c>
      <c r="J40" s="38">
        <v>0.38</v>
      </c>
      <c r="K40" s="22"/>
      <c r="L40" s="22"/>
      <c r="M40" s="22"/>
      <c r="N40" s="22"/>
      <c r="O40" s="22"/>
      <c r="P40" s="22"/>
    </row>
    <row r="41" spans="1:16" ht="39" customHeight="1" x14ac:dyDescent="0.15">
      <c r="A41" s="22"/>
      <c r="B41" s="35"/>
      <c r="C41" s="1132" t="s">
        <v>540</v>
      </c>
      <c r="D41" s="1132"/>
      <c r="E41" s="1133"/>
      <c r="F41" s="36">
        <v>7.0000000000000007E-2</v>
      </c>
      <c r="G41" s="37">
        <v>0.1</v>
      </c>
      <c r="H41" s="37">
        <v>0.1</v>
      </c>
      <c r="I41" s="37">
        <v>0.11</v>
      </c>
      <c r="J41" s="38">
        <v>0.12</v>
      </c>
      <c r="K41" s="22"/>
      <c r="L41" s="22"/>
      <c r="M41" s="22"/>
      <c r="N41" s="22"/>
      <c r="O41" s="22"/>
      <c r="P41" s="22"/>
    </row>
    <row r="42" spans="1:16" ht="39" customHeight="1" x14ac:dyDescent="0.15">
      <c r="A42" s="22"/>
      <c r="B42" s="39"/>
      <c r="C42" s="1132" t="s">
        <v>541</v>
      </c>
      <c r="D42" s="1132"/>
      <c r="E42" s="1133"/>
      <c r="F42" s="36" t="s">
        <v>542</v>
      </c>
      <c r="G42" s="37" t="s">
        <v>543</v>
      </c>
      <c r="H42" s="37" t="s">
        <v>544</v>
      </c>
      <c r="I42" s="37" t="s">
        <v>545</v>
      </c>
      <c r="J42" s="38" t="s">
        <v>489</v>
      </c>
      <c r="K42" s="22"/>
      <c r="L42" s="22"/>
      <c r="M42" s="22"/>
      <c r="N42" s="22"/>
      <c r="O42" s="22"/>
      <c r="P42" s="22"/>
    </row>
    <row r="43" spans="1:16" ht="39" customHeight="1" thickBot="1" x14ac:dyDescent="0.2">
      <c r="A43" s="22"/>
      <c r="B43" s="40"/>
      <c r="C43" s="1134" t="s">
        <v>546</v>
      </c>
      <c r="D43" s="1134"/>
      <c r="E43" s="1135"/>
      <c r="F43" s="41">
        <v>1.79</v>
      </c>
      <c r="G43" s="42" t="s">
        <v>489</v>
      </c>
      <c r="H43" s="42" t="s">
        <v>489</v>
      </c>
      <c r="I43" s="42" t="s">
        <v>489</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row r="52" s="23" customFormat="1" ht="13.5" hidden="1" customHeight="1" x14ac:dyDescent="0.15"/>
    <row r="53" s="23" customFormat="1" ht="13.5" hidden="1" customHeight="1" x14ac:dyDescent="0.15"/>
    <row r="54" s="23" customFormat="1" ht="13.5" hidden="1" customHeight="1" x14ac:dyDescent="0.15"/>
    <row r="55" s="23" customFormat="1" ht="13.5" hidden="1" customHeight="1" x14ac:dyDescent="0.15"/>
    <row r="56" s="23" customFormat="1" ht="13.5" hidden="1" customHeight="1" x14ac:dyDescent="0.15"/>
    <row r="57" s="23" customFormat="1" ht="13.5" hidden="1" customHeight="1" x14ac:dyDescent="0.15"/>
    <row r="58" s="23" customFormat="1" ht="13.5" hidden="1" customHeight="1" x14ac:dyDescent="0.15"/>
    <row r="59" s="23" customFormat="1" ht="13.5" hidden="1" customHeight="1" x14ac:dyDescent="0.15"/>
    <row r="60" s="23" customFormat="1" ht="13.5" hidden="1" customHeight="1" x14ac:dyDescent="0.15"/>
    <row r="61" s="23" customFormat="1" ht="13.5" hidden="1" customHeight="1" x14ac:dyDescent="0.15"/>
    <row r="62" s="23" customFormat="1" ht="13.5" hidden="1" customHeight="1" x14ac:dyDescent="0.15"/>
    <row r="63" s="23" customFormat="1" ht="13.5" hidden="1" customHeight="1" x14ac:dyDescent="0.15"/>
  </sheetData>
  <sheetProtection algorithmName="SHA-512" hashValue="EnWcpV7CxxWikaEoKY/hMgJEoDmTUgCKCMw78xHCpCusFTGoXt/U+DKhkKzvf/jJSMn4RwWrnyil69uAD89NyQ==" saltValue="tuqnctKaq1qRGADnw+nR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586</v>
      </c>
      <c r="L45" s="58">
        <v>668</v>
      </c>
      <c r="M45" s="58">
        <v>543</v>
      </c>
      <c r="N45" s="58">
        <v>556</v>
      </c>
      <c r="O45" s="59">
        <v>577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v>13</v>
      </c>
      <c r="L47" s="62">
        <v>13</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301</v>
      </c>
      <c r="L48" s="62">
        <v>282</v>
      </c>
      <c r="M48" s="62">
        <v>271</v>
      </c>
      <c r="N48" s="62">
        <v>257</v>
      </c>
      <c r="O48" s="63">
        <v>262</v>
      </c>
      <c r="P48" s="46"/>
      <c r="Q48" s="46"/>
      <c r="R48" s="46"/>
      <c r="S48" s="46"/>
      <c r="T48" s="46"/>
      <c r="U48" s="46"/>
    </row>
    <row r="49" spans="1:21" ht="30.75" customHeight="1" x14ac:dyDescent="0.15">
      <c r="A49" s="46"/>
      <c r="B49" s="1163"/>
      <c r="C49" s="1164"/>
      <c r="D49" s="60"/>
      <c r="E49" s="1140" t="s">
        <v>14</v>
      </c>
      <c r="F49" s="1140"/>
      <c r="G49" s="1140"/>
      <c r="H49" s="1140"/>
      <c r="I49" s="1140"/>
      <c r="J49" s="1141"/>
      <c r="K49" s="61">
        <v>100</v>
      </c>
      <c r="L49" s="62">
        <v>94</v>
      </c>
      <c r="M49" s="62">
        <v>98</v>
      </c>
      <c r="N49" s="62">
        <v>98</v>
      </c>
      <c r="O49" s="63">
        <v>98</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489</v>
      </c>
      <c r="L50" s="62">
        <v>0</v>
      </c>
      <c r="M50" s="62">
        <v>0</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687</v>
      </c>
      <c r="L52" s="62">
        <v>670</v>
      </c>
      <c r="M52" s="62">
        <v>672</v>
      </c>
      <c r="N52" s="62">
        <v>663</v>
      </c>
      <c r="O52" s="63">
        <v>644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313</v>
      </c>
      <c r="L53" s="67">
        <v>387</v>
      </c>
      <c r="M53" s="67">
        <v>240</v>
      </c>
      <c r="N53" s="67">
        <v>248</v>
      </c>
      <c r="O53" s="68">
        <v>293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sheetData>
  <sheetProtection algorithmName="SHA-512" hashValue="E0DsDjkzCpHITalRM4bt7RvndzBgATWC1GvrZhQ/Q4m9YrWWmeiOxHP0l+hbDpHb5juUWXAD/q+NhIttQu/3Jw==" saltValue="PwthlAf+EKbMK5UMVQyD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6689</v>
      </c>
      <c r="J41" s="343">
        <v>6453</v>
      </c>
      <c r="K41" s="343">
        <v>6357</v>
      </c>
      <c r="L41" s="343">
        <v>6318</v>
      </c>
      <c r="M41" s="344">
        <v>6290</v>
      </c>
    </row>
    <row r="42" spans="2:13" ht="27.75" customHeight="1" x14ac:dyDescent="0.15">
      <c r="B42" s="1171"/>
      <c r="C42" s="1172"/>
      <c r="D42" s="104"/>
      <c r="E42" s="1175" t="s">
        <v>32</v>
      </c>
      <c r="F42" s="1175"/>
      <c r="G42" s="1175"/>
      <c r="H42" s="1176"/>
      <c r="I42" s="345" t="s">
        <v>489</v>
      </c>
      <c r="J42" s="346" t="s">
        <v>489</v>
      </c>
      <c r="K42" s="346" t="s">
        <v>489</v>
      </c>
      <c r="L42" s="346">
        <v>26</v>
      </c>
      <c r="M42" s="347">
        <v>23</v>
      </c>
    </row>
    <row r="43" spans="2:13" ht="27.75" customHeight="1" x14ac:dyDescent="0.15">
      <c r="B43" s="1171"/>
      <c r="C43" s="1172"/>
      <c r="D43" s="104"/>
      <c r="E43" s="1175" t="s">
        <v>33</v>
      </c>
      <c r="F43" s="1175"/>
      <c r="G43" s="1175"/>
      <c r="H43" s="1176"/>
      <c r="I43" s="345">
        <v>3819</v>
      </c>
      <c r="J43" s="346">
        <v>3345</v>
      </c>
      <c r="K43" s="346">
        <v>3002</v>
      </c>
      <c r="L43" s="346">
        <v>2697</v>
      </c>
      <c r="M43" s="347">
        <v>2544</v>
      </c>
    </row>
    <row r="44" spans="2:13" ht="27.75" customHeight="1" x14ac:dyDescent="0.15">
      <c r="B44" s="1171"/>
      <c r="C44" s="1172"/>
      <c r="D44" s="104"/>
      <c r="E44" s="1175" t="s">
        <v>34</v>
      </c>
      <c r="F44" s="1175"/>
      <c r="G44" s="1175"/>
      <c r="H44" s="1176"/>
      <c r="I44" s="345">
        <v>540</v>
      </c>
      <c r="J44" s="346">
        <v>624</v>
      </c>
      <c r="K44" s="346">
        <v>725</v>
      </c>
      <c r="L44" s="346">
        <v>696</v>
      </c>
      <c r="M44" s="347">
        <v>1018</v>
      </c>
    </row>
    <row r="45" spans="2:13" ht="27.75" customHeight="1" x14ac:dyDescent="0.15">
      <c r="B45" s="1171"/>
      <c r="C45" s="1172"/>
      <c r="D45" s="104"/>
      <c r="E45" s="1175" t="s">
        <v>35</v>
      </c>
      <c r="F45" s="1175"/>
      <c r="G45" s="1175"/>
      <c r="H45" s="1176"/>
      <c r="I45" s="345">
        <v>206</v>
      </c>
      <c r="J45" s="346">
        <v>257</v>
      </c>
      <c r="K45" s="346">
        <v>334</v>
      </c>
      <c r="L45" s="346">
        <v>346</v>
      </c>
      <c r="M45" s="347">
        <v>369</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2065</v>
      </c>
      <c r="J50" s="346">
        <v>2167</v>
      </c>
      <c r="K50" s="346">
        <v>3106</v>
      </c>
      <c r="L50" s="346">
        <v>3843</v>
      </c>
      <c r="M50" s="347">
        <v>4120</v>
      </c>
    </row>
    <row r="51" spans="2:13" ht="27.75" customHeight="1" x14ac:dyDescent="0.15">
      <c r="B51" s="1171"/>
      <c r="C51" s="1172"/>
      <c r="D51" s="104"/>
      <c r="E51" s="1175" t="s">
        <v>42</v>
      </c>
      <c r="F51" s="1175"/>
      <c r="G51" s="1175"/>
      <c r="H51" s="1176"/>
      <c r="I51" s="345">
        <v>308</v>
      </c>
      <c r="J51" s="346">
        <v>268</v>
      </c>
      <c r="K51" s="346">
        <v>220</v>
      </c>
      <c r="L51" s="346">
        <v>172</v>
      </c>
      <c r="M51" s="347">
        <v>131</v>
      </c>
    </row>
    <row r="52" spans="2:13" ht="27.75" customHeight="1" x14ac:dyDescent="0.15">
      <c r="B52" s="1173"/>
      <c r="C52" s="1174"/>
      <c r="D52" s="104"/>
      <c r="E52" s="1175" t="s">
        <v>43</v>
      </c>
      <c r="F52" s="1175"/>
      <c r="G52" s="1175"/>
      <c r="H52" s="1176"/>
      <c r="I52" s="345">
        <v>6762</v>
      </c>
      <c r="J52" s="346">
        <v>6544</v>
      </c>
      <c r="K52" s="346">
        <v>6177</v>
      </c>
      <c r="L52" s="346">
        <v>5965</v>
      </c>
      <c r="M52" s="347">
        <v>5995</v>
      </c>
    </row>
    <row r="53" spans="2:13" ht="27.75" customHeight="1" thickBot="1" x14ac:dyDescent="0.2">
      <c r="B53" s="1177" t="s">
        <v>19</v>
      </c>
      <c r="C53" s="1178"/>
      <c r="D53" s="108"/>
      <c r="E53" s="1179" t="s">
        <v>44</v>
      </c>
      <c r="F53" s="1179"/>
      <c r="G53" s="1179"/>
      <c r="H53" s="1180"/>
      <c r="I53" s="348">
        <v>2120</v>
      </c>
      <c r="J53" s="349">
        <v>1698</v>
      </c>
      <c r="K53" s="349">
        <v>914</v>
      </c>
      <c r="L53" s="349">
        <v>103</v>
      </c>
      <c r="M53" s="350">
        <v>-3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17iauXdizfVHV3pHQfVntm8vKaYarQJJfsxssnfNBgRGeHo6NBm8yN6SY8gMtjCG/wfhLqeQjL6wj4mQqupXhg==" saltValue="xzlDAdI1bXbouZOzeEir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1057</v>
      </c>
      <c r="G55" s="120">
        <v>1443</v>
      </c>
      <c r="H55" s="121">
        <v>1521</v>
      </c>
    </row>
    <row r="56" spans="2:8" ht="52.5" customHeight="1" x14ac:dyDescent="0.15">
      <c r="B56" s="122"/>
      <c r="C56" s="1198" t="s">
        <v>47</v>
      </c>
      <c r="D56" s="1198"/>
      <c r="E56" s="1199"/>
      <c r="F56" s="123">
        <v>607</v>
      </c>
      <c r="G56" s="123">
        <v>668</v>
      </c>
      <c r="H56" s="124">
        <v>669</v>
      </c>
    </row>
    <row r="57" spans="2:8" ht="53.25" customHeight="1" x14ac:dyDescent="0.15">
      <c r="B57" s="122"/>
      <c r="C57" s="1200" t="s">
        <v>48</v>
      </c>
      <c r="D57" s="1200"/>
      <c r="E57" s="1201"/>
      <c r="F57" s="125">
        <v>665</v>
      </c>
      <c r="G57" s="125">
        <v>732</v>
      </c>
      <c r="H57" s="126">
        <v>884</v>
      </c>
    </row>
    <row r="58" spans="2:8" ht="45.75" customHeight="1" x14ac:dyDescent="0.15">
      <c r="B58" s="127"/>
      <c r="C58" s="1188" t="s">
        <v>558</v>
      </c>
      <c r="D58" s="1189"/>
      <c r="E58" s="1190"/>
      <c r="F58" s="128">
        <v>573</v>
      </c>
      <c r="G58" s="128">
        <v>651</v>
      </c>
      <c r="H58" s="129">
        <v>808</v>
      </c>
    </row>
    <row r="59" spans="2:8" ht="45.75" customHeight="1" x14ac:dyDescent="0.15">
      <c r="B59" s="127"/>
      <c r="C59" s="1188" t="s">
        <v>559</v>
      </c>
      <c r="D59" s="1189"/>
      <c r="E59" s="1190"/>
      <c r="F59" s="128">
        <v>31</v>
      </c>
      <c r="G59" s="128">
        <v>20</v>
      </c>
      <c r="H59" s="129">
        <v>20</v>
      </c>
    </row>
    <row r="60" spans="2:8" ht="45.75" customHeight="1" x14ac:dyDescent="0.15">
      <c r="B60" s="127"/>
      <c r="C60" s="1188" t="s">
        <v>560</v>
      </c>
      <c r="D60" s="1189"/>
      <c r="E60" s="1190"/>
      <c r="F60" s="128">
        <v>16</v>
      </c>
      <c r="G60" s="128">
        <v>16</v>
      </c>
      <c r="H60" s="129">
        <v>16</v>
      </c>
    </row>
    <row r="61" spans="2:8" ht="45.75" customHeight="1" x14ac:dyDescent="0.15">
      <c r="B61" s="127"/>
      <c r="C61" s="1188" t="s">
        <v>561</v>
      </c>
      <c r="D61" s="1189"/>
      <c r="E61" s="1190"/>
      <c r="F61" s="128">
        <v>11</v>
      </c>
      <c r="G61" s="128">
        <v>11</v>
      </c>
      <c r="H61" s="129">
        <v>11</v>
      </c>
    </row>
    <row r="62" spans="2:8" ht="45.75" customHeight="1" thickBot="1" x14ac:dyDescent="0.2">
      <c r="B62" s="130"/>
      <c r="C62" s="1191" t="s">
        <v>562</v>
      </c>
      <c r="D62" s="1192"/>
      <c r="E62" s="1193"/>
      <c r="F62" s="131">
        <v>8</v>
      </c>
      <c r="G62" s="131">
        <v>10</v>
      </c>
      <c r="H62" s="132">
        <v>11</v>
      </c>
    </row>
    <row r="63" spans="2:8" ht="52.5" customHeight="1" thickBot="1" x14ac:dyDescent="0.2">
      <c r="B63" s="133"/>
      <c r="C63" s="1194" t="s">
        <v>49</v>
      </c>
      <c r="D63" s="1194"/>
      <c r="E63" s="1195"/>
      <c r="F63" s="134">
        <v>2329</v>
      </c>
      <c r="G63" s="134">
        <v>2843</v>
      </c>
      <c r="H63" s="135">
        <v>3073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sheetData>
  <sheetProtection algorithmName="SHA-512" hashValue="LgN7/FPPZdEXG5OFHTlQaTPzJHvUY3UIOPNUxKM2qENd8Jlqd0JuhS9I+nu0BRhNxnevpeSKfE4s63Uc2g5irw==" saltValue="mwgRN6m9IjjZdDQ3NUq4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58809</v>
      </c>
      <c r="E3" s="154"/>
      <c r="F3" s="155">
        <v>83103</v>
      </c>
      <c r="G3" s="156"/>
      <c r="H3" s="157"/>
    </row>
    <row r="4" spans="1:8" x14ac:dyDescent="0.15">
      <c r="A4" s="158"/>
      <c r="B4" s="159"/>
      <c r="C4" s="160"/>
      <c r="D4" s="161">
        <v>31728</v>
      </c>
      <c r="E4" s="162"/>
      <c r="F4" s="163">
        <v>41378</v>
      </c>
      <c r="G4" s="164"/>
      <c r="H4" s="165"/>
    </row>
    <row r="5" spans="1:8" x14ac:dyDescent="0.15">
      <c r="A5" s="146" t="s">
        <v>521</v>
      </c>
      <c r="B5" s="151"/>
      <c r="C5" s="152"/>
      <c r="D5" s="153">
        <v>33344</v>
      </c>
      <c r="E5" s="154"/>
      <c r="F5" s="155">
        <v>84459</v>
      </c>
      <c r="G5" s="156"/>
      <c r="H5" s="157"/>
    </row>
    <row r="6" spans="1:8" x14ac:dyDescent="0.15">
      <c r="A6" s="158"/>
      <c r="B6" s="159"/>
      <c r="C6" s="160"/>
      <c r="D6" s="161">
        <v>6083</v>
      </c>
      <c r="E6" s="162"/>
      <c r="F6" s="163">
        <v>47314</v>
      </c>
      <c r="G6" s="164"/>
      <c r="H6" s="165"/>
    </row>
    <row r="7" spans="1:8" x14ac:dyDescent="0.15">
      <c r="A7" s="146" t="s">
        <v>522</v>
      </c>
      <c r="B7" s="151"/>
      <c r="C7" s="152"/>
      <c r="D7" s="153">
        <v>22495</v>
      </c>
      <c r="E7" s="154"/>
      <c r="F7" s="155">
        <v>74568</v>
      </c>
      <c r="G7" s="156"/>
      <c r="H7" s="157"/>
    </row>
    <row r="8" spans="1:8" x14ac:dyDescent="0.15">
      <c r="A8" s="158"/>
      <c r="B8" s="159"/>
      <c r="C8" s="160"/>
      <c r="D8" s="161">
        <v>8561</v>
      </c>
      <c r="E8" s="162"/>
      <c r="F8" s="163">
        <v>42558</v>
      </c>
      <c r="G8" s="164"/>
      <c r="H8" s="165"/>
    </row>
    <row r="9" spans="1:8" x14ac:dyDescent="0.15">
      <c r="A9" s="146" t="s">
        <v>523</v>
      </c>
      <c r="B9" s="151"/>
      <c r="C9" s="152"/>
      <c r="D9" s="153">
        <v>47757</v>
      </c>
      <c r="E9" s="154"/>
      <c r="F9" s="155">
        <v>73693</v>
      </c>
      <c r="G9" s="156"/>
      <c r="H9" s="157"/>
    </row>
    <row r="10" spans="1:8" x14ac:dyDescent="0.15">
      <c r="A10" s="158"/>
      <c r="B10" s="159"/>
      <c r="C10" s="160"/>
      <c r="D10" s="161">
        <v>12626</v>
      </c>
      <c r="E10" s="162"/>
      <c r="F10" s="163">
        <v>44203</v>
      </c>
      <c r="G10" s="164"/>
      <c r="H10" s="165"/>
    </row>
    <row r="11" spans="1:8" x14ac:dyDescent="0.15">
      <c r="A11" s="146" t="s">
        <v>524</v>
      </c>
      <c r="B11" s="151"/>
      <c r="C11" s="152"/>
      <c r="D11" s="153">
        <v>50774</v>
      </c>
      <c r="E11" s="154"/>
      <c r="F11" s="155">
        <v>79401</v>
      </c>
      <c r="G11" s="156"/>
      <c r="H11" s="157"/>
    </row>
    <row r="12" spans="1:8" x14ac:dyDescent="0.15">
      <c r="A12" s="158"/>
      <c r="B12" s="159"/>
      <c r="C12" s="166"/>
      <c r="D12" s="161">
        <v>21340</v>
      </c>
      <c r="E12" s="162"/>
      <c r="F12" s="163">
        <v>49347</v>
      </c>
      <c r="G12" s="164"/>
      <c r="H12" s="165"/>
    </row>
    <row r="13" spans="1:8" x14ac:dyDescent="0.15">
      <c r="A13" s="146"/>
      <c r="B13" s="151"/>
      <c r="C13" s="152"/>
      <c r="D13" s="153">
        <v>42636</v>
      </c>
      <c r="E13" s="154"/>
      <c r="F13" s="155">
        <v>79045</v>
      </c>
      <c r="G13" s="167"/>
      <c r="H13" s="157"/>
    </row>
    <row r="14" spans="1:8" x14ac:dyDescent="0.15">
      <c r="A14" s="158"/>
      <c r="B14" s="159"/>
      <c r="C14" s="160"/>
      <c r="D14" s="161">
        <v>16068</v>
      </c>
      <c r="E14" s="162"/>
      <c r="F14" s="163">
        <v>44960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1.63</v>
      </c>
      <c r="C19" s="168">
        <f>ROUND(VALUE(SUBSTITUTE(実質収支比率等に係る経年分析!G$48,"▲","-")),2)</f>
        <v>3.58</v>
      </c>
      <c r="D19" s="168">
        <f>ROUND(VALUE(SUBSTITUTE(実質収支比率等に係る経年分析!H$48,"▲","-")),2)</f>
        <v>1.94</v>
      </c>
      <c r="E19" s="168">
        <f>ROUND(VALUE(SUBSTITUTE(実質収支比率等に係る経年分析!I$48,"▲","-")),2)</f>
        <v>2.75</v>
      </c>
      <c r="F19" s="168">
        <f>ROUND(VALUE(SUBSTITUTE(実質収支比率等に係る経年分析!J$48,"▲","-")),2)</f>
        <v>4.46</v>
      </c>
    </row>
    <row r="20" spans="1:11" x14ac:dyDescent="0.15">
      <c r="A20" s="168" t="s">
        <v>53</v>
      </c>
      <c r="B20" s="168">
        <f>ROUND(VALUE(SUBSTITUTE(実質収支比率等に係る経年分析!F$47,"▲","-")),2)</f>
        <v>13.34</v>
      </c>
      <c r="C20" s="168">
        <f>ROUND(VALUE(SUBSTITUTE(実質収支比率等に係る経年分析!G$47,"▲","-")),2)</f>
        <v>13.99</v>
      </c>
      <c r="D20" s="168">
        <f>ROUND(VALUE(SUBSTITUTE(実質収支比率等に係る経年分析!H$47,"▲","-")),2)</f>
        <v>20.74</v>
      </c>
      <c r="E20" s="168">
        <f>ROUND(VALUE(SUBSTITUTE(実質収支比率等に係る経年分析!I$47,"▲","-")),2)</f>
        <v>28.51</v>
      </c>
      <c r="F20" s="168">
        <f>ROUND(VALUE(SUBSTITUTE(実質収支比率等に係る経年分析!J$47,"▲","-")),2)</f>
        <v>30.46</v>
      </c>
    </row>
    <row r="21" spans="1:11" x14ac:dyDescent="0.15">
      <c r="A21" s="168" t="s">
        <v>54</v>
      </c>
      <c r="B21" s="168">
        <f>IF(ISNUMBER(VALUE(SUBSTITUTE(実質収支比率等に係る経年分析!F$49,"▲","-"))),ROUND(VALUE(SUBSTITUTE(実質収支比率等に係る経年分析!F$49,"▲","-")),2),NA())</f>
        <v>-0.59</v>
      </c>
      <c r="C21" s="168">
        <f>IF(ISNUMBER(VALUE(SUBSTITUTE(実質収支比率等に係る経年分析!G$49,"▲","-"))),ROUND(VALUE(SUBSTITUTE(実質収支比率等に係る経年分析!G$49,"▲","-")),2),NA())</f>
        <v>3.13</v>
      </c>
      <c r="D21" s="168">
        <f>IF(ISNUMBER(VALUE(SUBSTITUTE(実質収支比率等に係る経年分析!H$49,"▲","-"))),ROUND(VALUE(SUBSTITUTE(実質収支比率等に係る経年分析!H$49,"▲","-")),2),NA())</f>
        <v>5.91</v>
      </c>
      <c r="E21" s="168">
        <f>IF(ISNUMBER(VALUE(SUBSTITUTE(実質収支比率等に係る経年分析!I$49,"▲","-"))),ROUND(VALUE(SUBSTITUTE(実質収支比率等に係る経年分析!I$49,"▲","-")),2),NA())</f>
        <v>8.43</v>
      </c>
      <c r="F21" s="168">
        <f>IF(ISNUMBER(VALUE(SUBSTITUTE(実質収支比率等に係る経年分析!J$49,"▲","-"))),ROUND(VALUE(SUBSTITUTE(実質収支比率等に係る経年分析!J$49,"▲","-")),2),NA())</f>
        <v>3.21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1.79</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4.2699999999999996</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1.68</v>
      </c>
      <c r="E28" s="169" t="e">
        <f>IF(ROUND(VALUE(SUBSTITUTE(連結実質赤字比率に係る赤字・黒字の構成分析!G$42,"▲", "-")), 2) &gt;= 0, ABS(ROUND(VALUE(SUBSTITUTE(連結実質赤字比率に係る赤字・黒字の構成分析!G$42,"▲", "-")), 2)), NA())</f>
        <v>#N/A</v>
      </c>
      <c r="F28" s="169">
        <f>IF(ROUND(VALUE(SUBSTITUTE(連結実質赤字比率に係る赤字・黒字の構成分析!H$42,"▲", "-")), 2) &lt; 0, ABS(ROUND(VALUE(SUBSTITUTE(連結実質赤字比率に係る赤字・黒字の構成分析!H$42,"▲", "-")), 2)), NA())</f>
        <v>3.63</v>
      </c>
      <c r="G28" s="169" t="e">
        <f>IF(ROUND(VALUE(SUBSTITUTE(連結実質赤字比率に係る赤字・黒字の構成分析!H$42,"▲", "-")), 2) &gt;= 0, ABS(ROUND(VALUE(SUBSTITUTE(連結実質赤字比率に係る赤字・黒字の構成分析!H$42,"▲", "-")), 2)), NA())</f>
        <v>#N/A</v>
      </c>
      <c r="H28" s="169">
        <f>IF(ROUND(VALUE(SUBSTITUTE(連結実質赤字比率に係る赤字・黒字の構成分析!I$42,"▲", "-")), 2) &lt; 0, ABS(ROUND(VALUE(SUBSTITUTE(連結実質赤字比率に係る赤字・黒字の構成分析!I$42,"▲", "-")), 2)), NA())</f>
        <v>2.14</v>
      </c>
      <c r="I28" s="169" t="e">
        <f>IF(ROUND(VALUE(SUBSTITUTE(連結実質赤字比率に係る赤字・黒字の構成分析!I$42,"▲", "-")), 2) &gt;= 0, ABS(ROUND(VALUE(SUBSTITUTE(連結実質赤字比率に係る赤字・黒字の構成分析!I$42,"▲", "-")), 2)), NA())</f>
        <v>#N/A</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涌谷町後期高齢者医療保険事業勘定特別会計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涌谷町国民健康保険事業勘定特別会計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0.38</v>
      </c>
    </row>
    <row r="31" spans="1:11" x14ac:dyDescent="0.15">
      <c r="A31" s="169" t="str">
        <f>IF(連結実質赤字比率に係る赤字・黒字の構成分析!C$39="",NA(),連結実質赤字比率に係る赤字・黒字の構成分析!C$39)</f>
        <v>涌谷町訪問看護ステーション事業会計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1.1200000000000001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0.49</v>
      </c>
    </row>
    <row r="32" spans="1:11" x14ac:dyDescent="0.15">
      <c r="A32" s="169" t="str">
        <f>IF(連結実質赤字比率に係る赤字・黒字の構成分析!C$38="",NA(),連結実質赤字比率に係る赤字・黒字の構成分析!C$38)</f>
        <v>涌谷町老人保健施設事業会計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0.63</v>
      </c>
    </row>
    <row r="33" spans="1:16" x14ac:dyDescent="0.15">
      <c r="A33" s="169" t="str">
        <f>IF(連結実質赤字比率に係る赤字・黒字の構成分析!C$37="",NA(),連結実質赤字比率に係る赤字・黒字の構成分析!C$37)</f>
        <v>涌谷町介護保険事業勘定特別会計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0.85</v>
      </c>
    </row>
    <row r="34" spans="1:16" x14ac:dyDescent="0.15">
      <c r="A34" s="169" t="str">
        <f>IF(連結実質赤字比率に係る赤字・黒字の構成分析!C$36="",NA(),連結実質赤字比率に係る赤字・黒字の構成分析!C$36)</f>
        <v>涌谷町下水道事業会計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2.3199999999999998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3.09</v>
      </c>
    </row>
    <row r="35" spans="1:16" x14ac:dyDescent="0.15">
      <c r="A35" s="169" t="str">
        <f>IF(連結実質赤字比率に係る赤字・黒字の構成分析!C$35="",NA(),連結実質赤字比率に係る赤字・黒字の構成分析!C$35)</f>
        <v>涌谷町一般会計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4.45</v>
      </c>
    </row>
    <row r="36" spans="1:16" x14ac:dyDescent="0.15">
      <c r="A36" s="169" t="str">
        <f>IF(連結実質赤字比率に係る赤字・黒字の構成分析!C$34="",NA(),連結実質赤字比率に係る赤字・黒字の構成分析!C$34)</f>
        <v>涌谷町水道事業会計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5.65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6.27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687</v>
      </c>
      <c r="E42" s="170"/>
      <c r="F42" s="170"/>
      <c r="G42" s="170">
        <f>'実質公債費比率（分子）の構造'!L$52</f>
        <v>670</v>
      </c>
      <c r="H42" s="170"/>
      <c r="I42" s="170"/>
      <c r="J42" s="170">
        <f>'実質公債費比率（分子）の構造'!M$52</f>
        <v>672</v>
      </c>
      <c r="K42" s="170"/>
      <c r="L42" s="170"/>
      <c r="M42" s="170">
        <f>'実質公債費比率（分子）の構造'!N$52</f>
        <v>663</v>
      </c>
      <c r="N42" s="170"/>
      <c r="O42" s="170"/>
      <c r="P42" s="170">
        <f>'実質公債費比率（分子）の構造'!O$52</f>
        <v>644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100</v>
      </c>
      <c r="C45" s="170"/>
      <c r="D45" s="170"/>
      <c r="E45" s="170">
        <f>'実質公債費比率（分子）の構造'!L$49</f>
        <v>94</v>
      </c>
      <c r="F45" s="170"/>
      <c r="G45" s="170"/>
      <c r="H45" s="170">
        <f>'実質公債費比率（分子）の構造'!M$49</f>
        <v>98</v>
      </c>
      <c r="I45" s="170"/>
      <c r="J45" s="170"/>
      <c r="K45" s="170">
        <f>'実質公債費比率（分子）の構造'!N$49</f>
        <v>98</v>
      </c>
      <c r="L45" s="170"/>
      <c r="M45" s="170"/>
      <c r="N45" s="170">
        <f>'実質公債費比率（分子）の構造'!O$49</f>
        <v>98</v>
      </c>
      <c r="O45" s="170"/>
      <c r="P45" s="170"/>
    </row>
    <row r="46" spans="1:16" x14ac:dyDescent="0.15">
      <c r="A46" s="170" t="s">
        <v>64</v>
      </c>
      <c r="B46" s="170">
        <f>'実質公債費比率（分子）の構造'!K$48</f>
        <v>301</v>
      </c>
      <c r="C46" s="170"/>
      <c r="D46" s="170"/>
      <c r="E46" s="170">
        <f>'実質公債費比率（分子）の構造'!L$48</f>
        <v>282</v>
      </c>
      <c r="F46" s="170"/>
      <c r="G46" s="170"/>
      <c r="H46" s="170">
        <f>'実質公債費比率（分子）の構造'!M$48</f>
        <v>271</v>
      </c>
      <c r="I46" s="170"/>
      <c r="J46" s="170"/>
      <c r="K46" s="170">
        <f>'実質公債費比率（分子）の構造'!N$48</f>
        <v>257</v>
      </c>
      <c r="L46" s="170"/>
      <c r="M46" s="170"/>
      <c r="N46" s="170">
        <f>'実質公債費比率（分子）の構造'!O$48</f>
        <v>262</v>
      </c>
      <c r="O46" s="170"/>
      <c r="P46" s="170"/>
    </row>
    <row r="47" spans="1:16" x14ac:dyDescent="0.15">
      <c r="A47" s="170" t="s">
        <v>12</v>
      </c>
      <c r="B47" s="170">
        <f>'実質公債費比率（分子）の構造'!K$47</f>
        <v>13</v>
      </c>
      <c r="C47" s="170"/>
      <c r="D47" s="170"/>
      <c r="E47" s="170">
        <f>'実質公債費比率（分子）の構造'!L$47</f>
        <v>13</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586</v>
      </c>
      <c r="C49" s="170"/>
      <c r="D49" s="170"/>
      <c r="E49" s="170">
        <f>'実質公債費比率（分子）の構造'!L$45</f>
        <v>668</v>
      </c>
      <c r="F49" s="170"/>
      <c r="G49" s="170"/>
      <c r="H49" s="170">
        <f>'実質公債費比率（分子）の構造'!M$45</f>
        <v>543</v>
      </c>
      <c r="I49" s="170"/>
      <c r="J49" s="170"/>
      <c r="K49" s="170">
        <f>'実質公債費比率（分子）の構造'!N$45</f>
        <v>556</v>
      </c>
      <c r="L49" s="170"/>
      <c r="M49" s="170"/>
      <c r="N49" s="170">
        <f>'実質公債費比率（分子）の構造'!O$45</f>
        <v>577</v>
      </c>
      <c r="O49" s="170"/>
      <c r="P49" s="170"/>
    </row>
    <row r="50" spans="1:16" x14ac:dyDescent="0.15">
      <c r="A50" s="170" t="s">
        <v>67</v>
      </c>
      <c r="B50" s="170" t="e">
        <f>NA()</f>
        <v>#N/A</v>
      </c>
      <c r="C50" s="170">
        <f>IF(ISNUMBER('実質公債費比率（分子）の構造'!K$53),'実質公債費比率（分子）の構造'!K$53,NA())</f>
        <v>313</v>
      </c>
      <c r="D50" s="170" t="e">
        <f>NA()</f>
        <v>#N/A</v>
      </c>
      <c r="E50" s="170" t="e">
        <f>NA()</f>
        <v>#N/A</v>
      </c>
      <c r="F50" s="170">
        <f>IF(ISNUMBER('実質公債費比率（分子）の構造'!L$53),'実質公債費比率（分子）の構造'!L$53,NA())</f>
        <v>387</v>
      </c>
      <c r="G50" s="170" t="e">
        <f>NA()</f>
        <v>#N/A</v>
      </c>
      <c r="H50" s="170" t="e">
        <f>NA()</f>
        <v>#N/A</v>
      </c>
      <c r="I50" s="170">
        <f>IF(ISNUMBER('実質公債費比率（分子）の構造'!M$53),'実質公債費比率（分子）の構造'!M$53,NA())</f>
        <v>240</v>
      </c>
      <c r="J50" s="170" t="e">
        <f>NA()</f>
        <v>#N/A</v>
      </c>
      <c r="K50" s="170" t="e">
        <f>NA()</f>
        <v>#N/A</v>
      </c>
      <c r="L50" s="170">
        <f>IF(ISNUMBER('実質公債費比率（分子）の構造'!N$53),'実質公債費比率（分子）の構造'!N$53,NA())</f>
        <v>248</v>
      </c>
      <c r="M50" s="170" t="e">
        <f>NA()</f>
        <v>#N/A</v>
      </c>
      <c r="N50" s="170" t="e">
        <f>NA()</f>
        <v>#N/A</v>
      </c>
      <c r="O50" s="170">
        <f>IF(ISNUMBER('実質公債費比率（分子）の構造'!O$53),'実質公債費比率（分子）の構造'!O$53,NA())</f>
        <v>293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6762</v>
      </c>
      <c r="E56" s="169"/>
      <c r="F56" s="169"/>
      <c r="G56" s="169">
        <f>'将来負担比率（分子）の構造'!J$52</f>
        <v>6544</v>
      </c>
      <c r="H56" s="169"/>
      <c r="I56" s="169"/>
      <c r="J56" s="169">
        <f>'将来負担比率（分子）の構造'!K$52</f>
        <v>6177</v>
      </c>
      <c r="K56" s="169"/>
      <c r="L56" s="169"/>
      <c r="M56" s="169">
        <f>'将来負担比率（分子）の構造'!L$52</f>
        <v>5965</v>
      </c>
      <c r="N56" s="169"/>
      <c r="O56" s="169"/>
      <c r="P56" s="169">
        <f>'将来負担比率（分子）の構造'!M$52</f>
        <v>5995</v>
      </c>
    </row>
    <row r="57" spans="1:16" x14ac:dyDescent="0.15">
      <c r="A57" s="169" t="s">
        <v>42</v>
      </c>
      <c r="B57" s="169"/>
      <c r="C57" s="169"/>
      <c r="D57" s="169">
        <f>'将来負担比率（分子）の構造'!I$51</f>
        <v>308</v>
      </c>
      <c r="E57" s="169"/>
      <c r="F57" s="169"/>
      <c r="G57" s="169">
        <f>'将来負担比率（分子）の構造'!J$51</f>
        <v>268</v>
      </c>
      <c r="H57" s="169"/>
      <c r="I57" s="169"/>
      <c r="J57" s="169">
        <f>'将来負担比率（分子）の構造'!K$51</f>
        <v>220</v>
      </c>
      <c r="K57" s="169"/>
      <c r="L57" s="169"/>
      <c r="M57" s="169">
        <f>'将来負担比率（分子）の構造'!L$51</f>
        <v>172</v>
      </c>
      <c r="N57" s="169"/>
      <c r="O57" s="169"/>
      <c r="P57" s="169">
        <f>'将来負担比率（分子）の構造'!M$51</f>
        <v>131</v>
      </c>
    </row>
    <row r="58" spans="1:16" x14ac:dyDescent="0.15">
      <c r="A58" s="169" t="s">
        <v>41</v>
      </c>
      <c r="B58" s="169"/>
      <c r="C58" s="169"/>
      <c r="D58" s="169">
        <f>'将来負担比率（分子）の構造'!I$50</f>
        <v>2065</v>
      </c>
      <c r="E58" s="169"/>
      <c r="F58" s="169"/>
      <c r="G58" s="169">
        <f>'将来負担比率（分子）の構造'!J$50</f>
        <v>2167</v>
      </c>
      <c r="H58" s="169"/>
      <c r="I58" s="169"/>
      <c r="J58" s="169">
        <f>'将来負担比率（分子）の構造'!K$50</f>
        <v>3106</v>
      </c>
      <c r="K58" s="169"/>
      <c r="L58" s="169"/>
      <c r="M58" s="169">
        <f>'将来負担比率（分子）の構造'!L$50</f>
        <v>3843</v>
      </c>
      <c r="N58" s="169"/>
      <c r="O58" s="169"/>
      <c r="P58" s="169">
        <f>'将来負担比率（分子）の構造'!M$50</f>
        <v>4120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206</v>
      </c>
      <c r="C62" s="169"/>
      <c r="D62" s="169"/>
      <c r="E62" s="169">
        <f>'将来負担比率（分子）の構造'!J$45</f>
        <v>257</v>
      </c>
      <c r="F62" s="169"/>
      <c r="G62" s="169"/>
      <c r="H62" s="169">
        <f>'将来負担比率（分子）の構造'!K$45</f>
        <v>334</v>
      </c>
      <c r="I62" s="169"/>
      <c r="J62" s="169"/>
      <c r="K62" s="169">
        <f>'将来負担比率（分子）の構造'!L$45</f>
        <v>346</v>
      </c>
      <c r="L62" s="169"/>
      <c r="M62" s="169"/>
      <c r="N62" s="169">
        <f>'将来負担比率（分子）の構造'!M$45</f>
        <v>369</v>
      </c>
      <c r="O62" s="169"/>
      <c r="P62" s="169"/>
    </row>
    <row r="63" spans="1:16" x14ac:dyDescent="0.15">
      <c r="A63" s="169" t="s">
        <v>34</v>
      </c>
      <c r="B63" s="169">
        <f>'将来負担比率（分子）の構造'!I$44</f>
        <v>540</v>
      </c>
      <c r="C63" s="169"/>
      <c r="D63" s="169"/>
      <c r="E63" s="169">
        <f>'将来負担比率（分子）の構造'!J$44</f>
        <v>624</v>
      </c>
      <c r="F63" s="169"/>
      <c r="G63" s="169"/>
      <c r="H63" s="169">
        <f>'将来負担比率（分子）の構造'!K$44</f>
        <v>725</v>
      </c>
      <c r="I63" s="169"/>
      <c r="J63" s="169"/>
      <c r="K63" s="169">
        <f>'将来負担比率（分子）の構造'!L$44</f>
        <v>696</v>
      </c>
      <c r="L63" s="169"/>
      <c r="M63" s="169"/>
      <c r="N63" s="169">
        <f>'将来負担比率（分子）の構造'!M$44</f>
        <v>1018</v>
      </c>
      <c r="O63" s="169"/>
      <c r="P63" s="169"/>
    </row>
    <row r="64" spans="1:16" x14ac:dyDescent="0.15">
      <c r="A64" s="169" t="s">
        <v>33</v>
      </c>
      <c r="B64" s="169">
        <f>'将来負担比率（分子）の構造'!I$43</f>
        <v>3819</v>
      </c>
      <c r="C64" s="169"/>
      <c r="D64" s="169"/>
      <c r="E64" s="169">
        <f>'将来負担比率（分子）の構造'!J$43</f>
        <v>3345</v>
      </c>
      <c r="F64" s="169"/>
      <c r="G64" s="169"/>
      <c r="H64" s="169">
        <f>'将来負担比率（分子）の構造'!K$43</f>
        <v>3002</v>
      </c>
      <c r="I64" s="169"/>
      <c r="J64" s="169"/>
      <c r="K64" s="169">
        <f>'将来負担比率（分子）の構造'!L$43</f>
        <v>2697</v>
      </c>
      <c r="L64" s="169"/>
      <c r="M64" s="169"/>
      <c r="N64" s="169">
        <f>'将来負担比率（分子）の構造'!M$43</f>
        <v>2544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26</v>
      </c>
      <c r="L65" s="169"/>
      <c r="M65" s="169"/>
      <c r="N65" s="169">
        <f>'将来負担比率（分子）の構造'!M$42</f>
        <v>23</v>
      </c>
      <c r="O65" s="169"/>
      <c r="P65" s="169"/>
    </row>
    <row r="66" spans="1:16" x14ac:dyDescent="0.15">
      <c r="A66" s="169" t="s">
        <v>31</v>
      </c>
      <c r="B66" s="169">
        <f>'将来負担比率（分子）の構造'!I$41</f>
        <v>6689</v>
      </c>
      <c r="C66" s="169"/>
      <c r="D66" s="169"/>
      <c r="E66" s="169">
        <f>'将来負担比率（分子）の構造'!J$41</f>
        <v>6453</v>
      </c>
      <c r="F66" s="169"/>
      <c r="G66" s="169"/>
      <c r="H66" s="169">
        <f>'将来負担比率（分子）の構造'!K$41</f>
        <v>6357</v>
      </c>
      <c r="I66" s="169"/>
      <c r="J66" s="169"/>
      <c r="K66" s="169">
        <f>'将来負担比率（分子）の構造'!L$41</f>
        <v>6318</v>
      </c>
      <c r="L66" s="169"/>
      <c r="M66" s="169"/>
      <c r="N66" s="169">
        <f>'将来負担比率（分子）の構造'!M$41</f>
        <v>6290</v>
      </c>
      <c r="O66" s="169"/>
      <c r="P66" s="169"/>
    </row>
    <row r="67" spans="1:16" x14ac:dyDescent="0.15">
      <c r="A67" s="169" t="s">
        <v>71</v>
      </c>
      <c r="B67" s="169" t="e">
        <f>NA()</f>
        <v>#N/A</v>
      </c>
      <c r="C67" s="169">
        <f>IF(ISNUMBER('将来負担比率（分子）の構造'!I$53), IF('将来負担比率（分子）の構造'!I$53 &lt; 0, 0, '将来負担比率（分子）の構造'!I$53), NA())</f>
        <v>2120</v>
      </c>
      <c r="D67" s="169" t="e">
        <f>NA()</f>
        <v>#N/A</v>
      </c>
      <c r="E67" s="169" t="e">
        <f>NA()</f>
        <v>#N/A</v>
      </c>
      <c r="F67" s="169">
        <f>IF(ISNUMBER('将来負担比率（分子）の構造'!J$53), IF('将来負担比率（分子）の構造'!J$53 &lt; 0, 0, '将来負担比率（分子）の構造'!J$53), NA())</f>
        <v>1698</v>
      </c>
      <c r="G67" s="169" t="e">
        <f>NA()</f>
        <v>#N/A</v>
      </c>
      <c r="H67" s="169" t="e">
        <f>NA()</f>
        <v>#N/A</v>
      </c>
      <c r="I67" s="169">
        <f>IF(ISNUMBER('将来負担比率（分子）の構造'!K$53), IF('将来負担比率（分子）の構造'!K$53 &lt; 0, 0, '将来負担比率（分子）の構造'!K$53), NA())</f>
        <v>914</v>
      </c>
      <c r="J67" s="169" t="e">
        <f>NA()</f>
        <v>#N/A</v>
      </c>
      <c r="K67" s="169" t="e">
        <f>NA()</f>
        <v>#N/A</v>
      </c>
      <c r="L67" s="169">
        <f>IF(ISNUMBER('将来負担比率（分子）の構造'!L$53), IF('将来負担比率（分子）の構造'!L$53 &lt; 0, 0, '将来負担比率（分子）の構造'!L$53), NA())</f>
        <v>103</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1057</v>
      </c>
      <c r="C72" s="173">
        <f>基金残高に係る経年分析!G55</f>
        <v>1443</v>
      </c>
      <c r="D72" s="173">
        <f>基金残高に係る経年分析!H55</f>
        <v>1521</v>
      </c>
    </row>
    <row r="73" spans="1:16" x14ac:dyDescent="0.15">
      <c r="A73" s="172" t="s">
        <v>74</v>
      </c>
      <c r="B73" s="173">
        <f>基金残高に係る経年分析!F56</f>
        <v>607</v>
      </c>
      <c r="C73" s="173">
        <f>基金残高に係る経年分析!G56</f>
        <v>668</v>
      </c>
      <c r="D73" s="173">
        <f>基金残高に係る経年分析!H56</f>
        <v>669</v>
      </c>
    </row>
    <row r="74" spans="1:16" x14ac:dyDescent="0.15">
      <c r="A74" s="172" t="s">
        <v>75</v>
      </c>
      <c r="B74" s="173">
        <f>基金残高に係る経年分析!F57</f>
        <v>665</v>
      </c>
      <c r="C74" s="173">
        <f>基金残高に係る経年分析!G57</f>
        <v>732</v>
      </c>
      <c r="D74" s="173">
        <f>基金残高に係る経年分析!H57</f>
        <v>884</v>
      </c>
    </row>
  </sheetData>
  <sheetProtection algorithmName="SHA-512" hashValue="Ae8aKMqrqz7QjUTSARJ/Ws6SsEzO6RwZDnvHptsVglQS2gAIujk8qNNcX16TALQ3fMBMqQs20MNV7dITcqxcpA==" saltValue="UPCIhCaMcKfT1fQBy3X+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WAKUYA</cp:lastModifiedBy>
  <cp:lastPrinted>2025-03-17T01:42:44Z</cp:lastPrinted>
  <dcterms:created xsi:type="dcterms:W3CDTF">2025-02-19T00:43:17Z</dcterms:created>
  <dcterms:modified xsi:type="dcterms:W3CDTF">2025-03-17T02:09:22Z</dcterms:modified>
  <cp:category/>
</cp:coreProperties>
</file>