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Nhd001107\下水道班\◎下水道班\16経営戦略・経営分析表\R4経営分析表\HP用データ\"/>
    </mc:Choice>
  </mc:AlternateContent>
  <xr:revisionPtr revIDLastSave="0" documentId="8_{89289881-54BD-4CB1-9D3E-4F619B668FA8}" xr6:coauthVersionLast="47" xr6:coauthVersionMax="47" xr10:uidLastSave="{00000000-0000-0000-0000-000000000000}"/>
  <workbookProtection workbookAlgorithmName="SHA-512" workbookHashValue="EX+QozUDjFzLVe3nsQvlos3IreKTkF5JT50QqRaOTiyYRGh32Pe8js2dWTGnQpyIz2+0cP+BN0IRDK49Temliw==" workbookSaltValue="CiH+SDoW1E2KRuEwQ9Njy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Q6" i="5"/>
  <c r="P6" i="5"/>
  <c r="O6" i="5"/>
  <c r="I10" i="4" s="1"/>
  <c r="N6" i="5"/>
  <c r="B10" i="4" s="1"/>
  <c r="M6" i="5"/>
  <c r="AD8" i="4" s="1"/>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G85" i="4"/>
  <c r="BB10" i="4"/>
  <c r="AT10" i="4"/>
  <c r="AD10" i="4"/>
  <c r="W10" i="4"/>
  <c r="P10"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<sst xmlns="http://schemas.openxmlformats.org/spreadsheetml/2006/main" count="231" uniqueCount="117">
  <si>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</si>
  <si>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</si>
  <si>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</si>
  <si>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</si>
  <si>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</si>
  <si>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</si>
  <si>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</si>
  <si>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</si>
  <si>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</si>
  <si>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</si>
  <si>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</si>
  <si>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</si>
  <si>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</si>
  <si>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</si>
  <si>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</si>
  <si>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</si>
  <si>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</si>
  <si>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</si>
  <si>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</si>
  <si>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</si>
  <si>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</si>
  <si>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</si>
  <si>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</si>
  <si>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</si>
  <si>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</si>
  <si>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</si>
  <si>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</si>
  <si>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</si>
  <si>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</si>
  <si>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</si>
  <si>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</si>
  <si>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</si>
  <si>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</si>
  <si>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</si>
  <si>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</si>
  <si>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</si>
  <si>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</si>
  <si>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</si>
  <si>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</si>
  <si>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</si>
  <si>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</si>
  <si>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</si>
  <si>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</si>
  <si>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</si>
  <si>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</si>
  <si>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</si>
  <si>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</si>
  <si>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</si>
  <si>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</si>
  <si>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</si>
  <si>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</si>
  <si>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</si>
  <si>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</si>
  <si>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</si>
  <si>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</si>
  <si>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</si>
  <si>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</si>
  <si>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</si>
  <si>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</si>
  <si>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</si>
  <si>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</si>
  <si>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</si>
  <si>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</si>
  <si>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</si>
  <si>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</si>
  <si>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</si>
  <si>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</si>
  <si>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</si>
  <si>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</si>
  <si>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</si>
  <si>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</si>
  <si>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</si>
  <si>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</si>
  <si>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</si>
  <si>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</si>
  <si>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</si>
  <si>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</si>
  <si>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</si>
  <si>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</si>
  <si>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</si>
  <si>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</si>
  <si>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</si>
  <si>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</si>
  <si>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</si>
  <si>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</si>
  <si>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</si>
  <si>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</si>
  <si>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</si>
  <si>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</si>
  <si>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</si>
  <si>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</si>
  <si>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</si>
  <si>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</si>
  <si>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</si>
  <si>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</si>
  <si>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</si>
  <si>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</si>
  <si>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</si>
  <si>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</si>
  <si>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</si>
  <si>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</si>
  <si>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</si>
  <si>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</si>
  <si>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</si>
  <si>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</si>
  <si>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</si>
  <si>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</si>
  <si>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</si>
  <si>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</si>
  <si>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</si>
  <si>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</si>
  <si>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</si>
  <si>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</si>
  <si>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</si>
  <si>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新型コロナ感染症の影響は薄れつつあるが、今だ機器類の長納期化や物価高は続いている。経営面の指標は類似団体よりやや優位であるが、この先も経営環境は確実に厳しくなることから、水洗化率の向上には今後とも重点的に取り組み、収入の確保を図る必要がある。他自治体の先行事例等を研究しながら、広域化・共同化及びＤＸを推進していくなど、効率的な事業運営を模索していく。
</t>
    <rPh sb="1" eb="3">
      <t>シンガタ</t>
    </rPh>
    <rPh sb="6" eb="9">
      <t>カンセンショウ</t>
    </rPh>
    <rPh sb="10" eb="12">
      <t>エイキョウ</t>
    </rPh>
    <rPh sb="13" eb="14">
      <t>ウス</t>
    </rPh>
    <rPh sb="21" eb="22">
      <t>イマ</t>
    </rPh>
    <rPh sb="23" eb="26">
      <t>キキルイ</t>
    </rPh>
    <rPh sb="27" eb="30">
      <t>チョウノウキ</t>
    </rPh>
    <rPh sb="30" eb="31">
      <t>カ</t>
    </rPh>
    <rPh sb="32" eb="35">
      <t>ブッカダカ</t>
    </rPh>
    <rPh sb="36" eb="37">
      <t>ツヅ</t>
    </rPh>
    <rPh sb="42" eb="45">
      <t>ケイエイメン</t>
    </rPh>
    <rPh sb="46" eb="48">
      <t>シヒョウ</t>
    </rPh>
    <rPh sb="49" eb="51">
      <t>ルイジ</t>
    </rPh>
    <rPh sb="51" eb="53">
      <t>ダンタイ</t>
    </rPh>
    <rPh sb="57" eb="59">
      <t>ユウイ</t>
    </rPh>
    <rPh sb="64" eb="66">
      <t>カコウ</t>
    </rPh>
    <rPh sb="73" eb="74">
      <t>サキ</t>
    </rPh>
    <rPh sb="86" eb="89">
      <t>スイセンカ</t>
    </rPh>
    <rPh sb="89" eb="90">
      <t>リツ</t>
    </rPh>
    <rPh sb="91" eb="93">
      <t>コウジョウ</t>
    </rPh>
    <rPh sb="95" eb="97">
      <t>コンゴ</t>
    </rPh>
    <rPh sb="99" eb="102">
      <t>ジュウテンテキ</t>
    </rPh>
    <rPh sb="103" eb="104">
      <t>ト</t>
    </rPh>
    <rPh sb="105" eb="106">
      <t>ク</t>
    </rPh>
    <rPh sb="108" eb="110">
      <t>シュウニュウ</t>
    </rPh>
    <rPh sb="111" eb="113">
      <t>カクホ</t>
    </rPh>
    <rPh sb="114" eb="115">
      <t>ハカ</t>
    </rPh>
    <rPh sb="116" eb="118">
      <t>ヒツヨウ</t>
    </rPh>
    <rPh sb="127" eb="129">
      <t>センコウ</t>
    </rPh>
    <rPh sb="131" eb="132">
      <t>タ</t>
    </rPh>
    <rPh sb="132" eb="135">
      <t>ジチタイ</t>
    </rPh>
    <rPh sb="136" eb="138">
      <t>ジレイ</t>
    </rPh>
    <rPh sb="138" eb="139">
      <t>トウ</t>
    </rPh>
    <rPh sb="140" eb="143">
      <t>コウイキカ</t>
    </rPh>
    <rPh sb="144" eb="147">
      <t>キョウドウカ</t>
    </rPh>
    <rPh sb="147" eb="148">
      <t>オヨ</t>
    </rPh>
    <rPh sb="149" eb="151">
      <t>ケンキュウ</t>
    </rPh>
    <rPh sb="159" eb="161">
      <t>スイシン</t>
    </rPh>
    <rPh sb="178" eb="179">
      <t>サグ</t>
    </rPh>
    <phoneticPr fontId="4"/>
  </si>
  <si>
    <t xml:space="preserve">【経常収支比率】
単年度収支は黒字であるが、一般会計繰入金によるところが大きい。営業収支の改善に努めながら、新規の企業債の借入を抑制し、支払利息の縮減も図っていき、指標の維持を目指していく。
【流動比率】
指標は改善してきているが、類似団体よりも低位である。内部留保の充実を図りながら経営体力を付け、事業運営していく。
【企業債残高対事業規模比率】
建設投資が減少し、新規の企業債の借入が抑制されていることで指標の改善が見られる。今後は、施設の更新に伴う企業債や資本費平準化債の増加が見込まれるが、適性値を探りながら事業運営していく。
【経費回収率】
指標は改善している。引き続き、接続率の向上と営業費用の縮減を図ることで経営改善を図りつつ、将来的な使用料改定についても視野に入れていく。
【汚水処理原価】
指標がやや改善し、類似団体より優位ではあるが、有収水量の減、物価高騰の影響を最小限に抑えて事業運営していきたい。
【施設利用率】
処理水量が減少傾向となっており、指標の改善は困難である。将来的にはダウンサイジングを検討していくが、施設の余裕分は、災害時や施設更新時バックアップ機能として維持していく。
【水洗化率】
人口減少が進み、接続数の絶対値としては減少している状況である。使用料収入の確保策として、引き続き普及促進を続けていく。
</t>
    <rPh sb="1" eb="7">
      <t>ケイジョウシュウシヒリツ</t>
    </rPh>
    <rPh sb="9" eb="12">
      <t>タンネンド</t>
    </rPh>
    <rPh sb="76" eb="77">
      <t>ハカ</t>
    </rPh>
    <rPh sb="97" eb="99">
      <t>リュウドウ</t>
    </rPh>
    <rPh sb="99" eb="101">
      <t>ヒリツ</t>
    </rPh>
    <rPh sb="103" eb="105">
      <t>シヒョウ</t>
    </rPh>
    <rPh sb="106" eb="108">
      <t>カイゼン</t>
    </rPh>
    <rPh sb="116" eb="118">
      <t>ルイジ</t>
    </rPh>
    <rPh sb="118" eb="120">
      <t>ダンタイ</t>
    </rPh>
    <rPh sb="123" eb="125">
      <t>テイイ</t>
    </rPh>
    <rPh sb="129" eb="131">
      <t>ナイブ</t>
    </rPh>
    <rPh sb="131" eb="133">
      <t>リュウホ</t>
    </rPh>
    <rPh sb="134" eb="136">
      <t>ジュウジツ</t>
    </rPh>
    <rPh sb="137" eb="138">
      <t>ハカ</t>
    </rPh>
    <rPh sb="142" eb="144">
      <t>ケイエイ</t>
    </rPh>
    <rPh sb="144" eb="146">
      <t>タイリョク</t>
    </rPh>
    <rPh sb="147" eb="148">
      <t>ツ</t>
    </rPh>
    <rPh sb="150" eb="152">
      <t>ジギョウ</t>
    </rPh>
    <rPh sb="152" eb="154">
      <t>ウンエイ</t>
    </rPh>
    <rPh sb="161" eb="164">
      <t>キギョウサイ</t>
    </rPh>
    <rPh sb="164" eb="166">
      <t>ザンダカ</t>
    </rPh>
    <rPh sb="166" eb="167">
      <t>タイ</t>
    </rPh>
    <rPh sb="167" eb="169">
      <t>ジギョウ</t>
    </rPh>
    <rPh sb="169" eb="171">
      <t>キボ</t>
    </rPh>
    <rPh sb="171" eb="173">
      <t>ヒリツ</t>
    </rPh>
    <rPh sb="175" eb="177">
      <t>ケンセツ</t>
    </rPh>
    <rPh sb="177" eb="179">
      <t>トウシ</t>
    </rPh>
    <rPh sb="180" eb="182">
      <t>ゲンショウ</t>
    </rPh>
    <rPh sb="184" eb="186">
      <t>シンキ</t>
    </rPh>
    <rPh sb="187" eb="190">
      <t>キギョウサイ</t>
    </rPh>
    <rPh sb="191" eb="193">
      <t>カリイレ</t>
    </rPh>
    <rPh sb="194" eb="196">
      <t>ヨクセイ</t>
    </rPh>
    <rPh sb="204" eb="206">
      <t>シヒョウ</t>
    </rPh>
    <rPh sb="207" eb="209">
      <t>カイゼン</t>
    </rPh>
    <rPh sb="210" eb="211">
      <t>ミ</t>
    </rPh>
    <rPh sb="215" eb="217">
      <t>コンゴ</t>
    </rPh>
    <rPh sb="219" eb="221">
      <t>シセツ</t>
    </rPh>
    <rPh sb="222" eb="224">
      <t>コウシン</t>
    </rPh>
    <rPh sb="225" eb="226">
      <t>トモナ</t>
    </rPh>
    <rPh sb="227" eb="230">
      <t>キギョウサイ</t>
    </rPh>
    <rPh sb="231" eb="234">
      <t>シホンヒ</t>
    </rPh>
    <rPh sb="234" eb="236">
      <t>ヘイジュン</t>
    </rPh>
    <rPh sb="236" eb="238">
      <t>カサイ</t>
    </rPh>
    <rPh sb="239" eb="241">
      <t>ゾウカ</t>
    </rPh>
    <rPh sb="242" eb="244">
      <t>ミコ</t>
    </rPh>
    <rPh sb="249" eb="251">
      <t>テキセイ</t>
    </rPh>
    <rPh sb="251" eb="252">
      <t>チ</t>
    </rPh>
    <rPh sb="253" eb="254">
      <t>サグ</t>
    </rPh>
    <rPh sb="258" eb="260">
      <t>ジギョウ</t>
    </rPh>
    <rPh sb="260" eb="262">
      <t>ウンエイ</t>
    </rPh>
    <rPh sb="269" eb="271">
      <t>ケイヒ</t>
    </rPh>
    <rPh sb="271" eb="274">
      <t>カイシュウリツ</t>
    </rPh>
    <rPh sb="276" eb="278">
      <t>シヒョウ</t>
    </rPh>
    <rPh sb="279" eb="281">
      <t>カイゼン</t>
    </rPh>
    <rPh sb="286" eb="287">
      <t>ヒ</t>
    </rPh>
    <rPh sb="288" eb="289">
      <t>ツヅ</t>
    </rPh>
    <rPh sb="291" eb="293">
      <t>セツゾク</t>
    </rPh>
    <rPh sb="293" eb="294">
      <t>リツ</t>
    </rPh>
    <rPh sb="295" eb="297">
      <t>コウジョウ</t>
    </rPh>
    <rPh sb="298" eb="300">
      <t>エイギョウ</t>
    </rPh>
    <rPh sb="300" eb="302">
      <t>ヒヨウ</t>
    </rPh>
    <rPh sb="303" eb="305">
      <t>シュクゲン</t>
    </rPh>
    <rPh sb="306" eb="307">
      <t>ハカ</t>
    </rPh>
    <rPh sb="311" eb="313">
      <t>ケイエイ</t>
    </rPh>
    <rPh sb="313" eb="315">
      <t>カイゼン</t>
    </rPh>
    <rPh sb="316" eb="317">
      <t>ハカ</t>
    </rPh>
    <rPh sb="321" eb="324">
      <t>ショウライテキ</t>
    </rPh>
    <rPh sb="325" eb="328">
      <t>シヨウリョウ</t>
    </rPh>
    <rPh sb="328" eb="330">
      <t>カイテイ</t>
    </rPh>
    <rPh sb="335" eb="337">
      <t>シヤ</t>
    </rPh>
    <rPh sb="338" eb="339">
      <t>イ</t>
    </rPh>
    <rPh sb="346" eb="348">
      <t>オスイ</t>
    </rPh>
    <rPh sb="348" eb="350">
      <t>ショリ</t>
    </rPh>
    <rPh sb="350" eb="352">
      <t>ゲンカ</t>
    </rPh>
    <rPh sb="354" eb="356">
      <t>シヒョウ</t>
    </rPh>
    <rPh sb="359" eb="361">
      <t>カイゼン</t>
    </rPh>
    <rPh sb="363" eb="365">
      <t>ルイジ</t>
    </rPh>
    <rPh sb="365" eb="367">
      <t>ダンタイ</t>
    </rPh>
    <rPh sb="369" eb="371">
      <t>ユウイ</t>
    </rPh>
    <rPh sb="377" eb="379">
      <t>ユウシュウ</t>
    </rPh>
    <rPh sb="379" eb="381">
      <t>スイリョウ</t>
    </rPh>
    <rPh sb="382" eb="383">
      <t>ゲン</t>
    </rPh>
    <rPh sb="384" eb="386">
      <t>ブッカ</t>
    </rPh>
    <rPh sb="386" eb="388">
      <t>コウトウ</t>
    </rPh>
    <rPh sb="389" eb="391">
      <t>エイキョウ</t>
    </rPh>
    <rPh sb="392" eb="395">
      <t>サイショウゲン</t>
    </rPh>
    <rPh sb="396" eb="397">
      <t>オサ</t>
    </rPh>
    <rPh sb="399" eb="401">
      <t>ジギョウ</t>
    </rPh>
    <rPh sb="401" eb="403">
      <t>ウンエイ</t>
    </rPh>
    <rPh sb="412" eb="414">
      <t>シセツ</t>
    </rPh>
    <rPh sb="414" eb="417">
      <t>リヨウリツ</t>
    </rPh>
    <rPh sb="419" eb="421">
      <t>ショリ</t>
    </rPh>
    <rPh sb="421" eb="423">
      <t>スイリョウ</t>
    </rPh>
    <rPh sb="424" eb="426">
      <t>ゲンショウ</t>
    </rPh>
    <rPh sb="426" eb="428">
      <t>ケイコウ</t>
    </rPh>
    <rPh sb="435" eb="437">
      <t>シヒョウ</t>
    </rPh>
    <rPh sb="438" eb="440">
      <t>カイゼン</t>
    </rPh>
    <rPh sb="441" eb="443">
      <t>コンナン</t>
    </rPh>
    <rPh sb="447" eb="450">
      <t>ショウライテキ</t>
    </rPh>
    <rPh sb="461" eb="463">
      <t>ケントウ</t>
    </rPh>
    <rPh sb="469" eb="471">
      <t>シセツ</t>
    </rPh>
    <rPh sb="472" eb="475">
      <t>ヨユウブン</t>
    </rPh>
    <rPh sb="477" eb="480">
      <t>サイガイジ</t>
    </rPh>
    <rPh sb="481" eb="483">
      <t>シセツ</t>
    </rPh>
    <rPh sb="483" eb="486">
      <t>コウシンジ</t>
    </rPh>
    <rPh sb="492" eb="494">
      <t>キノウ</t>
    </rPh>
    <rPh sb="497" eb="499">
      <t>イジ</t>
    </rPh>
    <rPh sb="506" eb="509">
      <t>スイセンカ</t>
    </rPh>
    <rPh sb="509" eb="510">
      <t>リツ</t>
    </rPh>
    <rPh sb="512" eb="514">
      <t>ジンコウ</t>
    </rPh>
    <rPh sb="514" eb="516">
      <t>ゲンショウ</t>
    </rPh>
    <rPh sb="517" eb="518">
      <t>スス</t>
    </rPh>
    <rPh sb="522" eb="523">
      <t>スウ</t>
    </rPh>
    <rPh sb="531" eb="533">
      <t>ゲンショウ</t>
    </rPh>
    <rPh sb="537" eb="539">
      <t>ジョウキョウ</t>
    </rPh>
    <rPh sb="543" eb="546">
      <t>シヨウリョウ</t>
    </rPh>
    <rPh sb="546" eb="548">
      <t>シュウニュウ</t>
    </rPh>
    <rPh sb="549" eb="552">
      <t>カクホサク</t>
    </rPh>
    <rPh sb="556" eb="557">
      <t>ヒ</t>
    </rPh>
    <rPh sb="558" eb="559">
      <t>ツヅ</t>
    </rPh>
    <rPh sb="560" eb="562">
      <t>フキュウ</t>
    </rPh>
    <phoneticPr fontId="4"/>
  </si>
  <si>
    <t>【有形固定資産減価償却率】
企業会計移行後５年目であり指標は低いが、将来の更新需要に備え、長期的な視野で施設の管理に努める。</t>
    <rPh sb="1" eb="3">
      <t>ユウケイ</t>
    </rPh>
    <rPh sb="3" eb="7">
      <t>コテイシサン</t>
    </rPh>
    <rPh sb="7" eb="9">
      <t>ゲンカ</t>
    </rPh>
    <rPh sb="9" eb="12">
      <t>ショウキャクリツ</t>
    </rPh>
    <rPh sb="14" eb="16">
      <t>キギョウ</t>
    </rPh>
    <rPh sb="16" eb="18">
      <t>カイケイ</t>
    </rPh>
    <rPh sb="18" eb="21">
      <t>イコウゴ</t>
    </rPh>
    <rPh sb="22" eb="24">
      <t>ネンメ</t>
    </rPh>
    <rPh sb="34" eb="36">
      <t>ショウライ</t>
    </rPh>
    <rPh sb="37" eb="41">
      <t>コウシンジュヨウ</t>
    </rPh>
    <rPh sb="42" eb="43">
      <t>ソナ</t>
    </rPh>
    <rPh sb="45" eb="48">
      <t>チョウキテキ</t>
    </rPh>
    <rPh sb="49" eb="51">
      <t>シヤ</t>
    </rPh>
    <rPh sb="52" eb="54">
      <t>シセツ</t>
    </rPh>
    <rPh sb="55" eb="57">
      <t>カンリ</t>
    </rPh>
    <rPh sb="58" eb="5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</si>
</sst>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52-4C63-8F3A-4E35EB86818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1.65</c:v>
                </c:pt>
                <c:pt idx="3">
                  <c:v>0.14000000000000001</c:v>
                </c:pt>
                <c:pt idx="4">
                  <c:v>0.09</c:v>
                </c:pt>
              </c:numCache>
            </c:numRef>
          </c:val>
          <c:smooth val="0"/>
          <c:extLst>
            <c:ext xmlns:c16="http://schemas.microsoft.com/office/drawing/2014/chart" uri="{C3380CC4-5D6E-409C-BE32-E72D297353CC}">
              <c16:uniqueId val="{00000001-5452-4C63-8F3A-4E35EB86818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51.13</c:v>
                </c:pt>
                <c:pt idx="1">
                  <c:v>44.36</c:v>
                </c:pt>
                <c:pt idx="2">
                  <c:v>45.37</c:v>
                </c:pt>
                <c:pt idx="3">
                  <c:v>44.3</c:v>
                </c:pt>
                <c:pt idx="4">
                  <c:v>44.06</c:v>
                </c:pt>
              </c:numCache>
            </c:numRef>
          </c:val>
          <c:extLst>
            <c:ext xmlns:c16="http://schemas.microsoft.com/office/drawing/2014/chart" uri="{C3380CC4-5D6E-409C-BE32-E72D297353CC}">
              <c16:uniqueId val="{00000000-541E-4B8E-9B72-3C84136EC75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49.27</c:v>
                </c:pt>
                <c:pt idx="2">
                  <c:v>50.53</c:v>
                </c:pt>
                <c:pt idx="3">
                  <c:v>51.42</c:v>
                </c:pt>
                <c:pt idx="4">
                  <c:v>47.32</c:v>
                </c:pt>
              </c:numCache>
            </c:numRef>
          </c:val>
          <c:smooth val="0"/>
          <c:extLst>
            <c:ext xmlns:c16="http://schemas.microsoft.com/office/drawing/2014/chart" uri="{C3380CC4-5D6E-409C-BE32-E72D297353CC}">
              <c16:uniqueId val="{00000001-541E-4B8E-9B72-3C84136EC75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67.459999999999994</c:v>
                </c:pt>
                <c:pt idx="1">
                  <c:v>69.34</c:v>
                </c:pt>
                <c:pt idx="2">
                  <c:v>69.41</c:v>
                </c:pt>
                <c:pt idx="3">
                  <c:v>70.540000000000006</c:v>
                </c:pt>
                <c:pt idx="4">
                  <c:v>70.040000000000006</c:v>
                </c:pt>
              </c:numCache>
            </c:numRef>
          </c:val>
          <c:extLst>
            <c:ext xmlns:c16="http://schemas.microsoft.com/office/drawing/2014/chart" uri="{C3380CC4-5D6E-409C-BE32-E72D297353CC}">
              <c16:uniqueId val="{00000000-9236-469E-A779-4EBD1C6E6C0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83.16</c:v>
                </c:pt>
                <c:pt idx="2">
                  <c:v>82.08</c:v>
                </c:pt>
                <c:pt idx="3">
                  <c:v>81.34</c:v>
                </c:pt>
                <c:pt idx="4">
                  <c:v>81.33</c:v>
                </c:pt>
              </c:numCache>
            </c:numRef>
          </c:val>
          <c:smooth val="0"/>
          <c:extLst>
            <c:ext xmlns:c16="http://schemas.microsoft.com/office/drawing/2014/chart" uri="{C3380CC4-5D6E-409C-BE32-E72D297353CC}">
              <c16:uniqueId val="{00000001-9236-469E-A779-4EBD1C6E6C0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110.08</c:v>
                </c:pt>
                <c:pt idx="1">
                  <c:v>104.92</c:v>
                </c:pt>
                <c:pt idx="2">
                  <c:v>102.3</c:v>
                </c:pt>
                <c:pt idx="3">
                  <c:v>101.59</c:v>
                </c:pt>
                <c:pt idx="4">
                  <c:v>102.37</c:v>
                </c:pt>
              </c:numCache>
            </c:numRef>
          </c:val>
          <c:extLst>
            <c:ext xmlns:c16="http://schemas.microsoft.com/office/drawing/2014/chart" uri="{C3380CC4-5D6E-409C-BE32-E72D297353CC}">
              <c16:uniqueId val="{00000000-3C63-4F8F-93BF-6581981AC2B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104.14</c:v>
                </c:pt>
                <c:pt idx="1">
                  <c:v>109.21</c:v>
                </c:pt>
                <c:pt idx="2">
                  <c:v>107.21</c:v>
                </c:pt>
                <c:pt idx="3">
                  <c:v>107.08</c:v>
                </c:pt>
                <c:pt idx="4">
                  <c:v>107.19</c:v>
                </c:pt>
              </c:numCache>
            </c:numRef>
          </c:val>
          <c:smooth val="0"/>
          <c:extLst>
            <c:ext xmlns:c16="http://schemas.microsoft.com/office/drawing/2014/chart" uri="{C3380CC4-5D6E-409C-BE32-E72D297353CC}">
              <c16:uniqueId val="{00000001-3C63-4F8F-93BF-6581981AC2B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2.78</c:v>
                </c:pt>
                <c:pt idx="1">
                  <c:v>5.54</c:v>
                </c:pt>
                <c:pt idx="2">
                  <c:v>8.3000000000000007</c:v>
                </c:pt>
                <c:pt idx="3">
                  <c:v>10.97</c:v>
                </c:pt>
                <c:pt idx="4">
                  <c:v>13.66</c:v>
                </c:pt>
              </c:numCache>
            </c:numRef>
          </c:val>
          <c:extLst>
            <c:ext xmlns:c16="http://schemas.microsoft.com/office/drawing/2014/chart" uri="{C3380CC4-5D6E-409C-BE32-E72D297353CC}">
              <c16:uniqueId val="{00000000-CFE1-4AE0-90F0-37E2F6E67F9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15.95</c:v>
                </c:pt>
                <c:pt idx="1">
                  <c:v>24.1</c:v>
                </c:pt>
                <c:pt idx="2">
                  <c:v>12.7</c:v>
                </c:pt>
                <c:pt idx="3">
                  <c:v>14.65</c:v>
                </c:pt>
                <c:pt idx="4">
                  <c:v>22.89</c:v>
                </c:pt>
              </c:numCache>
            </c:numRef>
          </c:val>
          <c:smooth val="0"/>
          <c:extLst>
            <c:ext xmlns:c16="http://schemas.microsoft.com/office/drawing/2014/chart" uri="{C3380CC4-5D6E-409C-BE32-E72D297353CC}">
              <c16:uniqueId val="{00000001-CFE1-4AE0-90F0-37E2F6E67F9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73-405D-802E-E09E9CD0F91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0.1</c:v>
                </c:pt>
                <c:pt idx="4">
                  <c:v>0</c:v>
                </c:pt>
              </c:numCache>
            </c:numRef>
          </c:val>
          <c:smooth val="0"/>
          <c:extLst>
            <c:ext xmlns:c16="http://schemas.microsoft.com/office/drawing/2014/chart" uri="{C3380CC4-5D6E-409C-BE32-E72D297353CC}">
              <c16:uniqueId val="{00000001-2673-405D-802E-E09E9CD0F91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41-4A4F-BDB7-F66C1311991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73.180000000000007</c:v>
                </c:pt>
                <c:pt idx="1">
                  <c:v>15.73</c:v>
                </c:pt>
                <c:pt idx="2">
                  <c:v>43.71</c:v>
                </c:pt>
                <c:pt idx="3">
                  <c:v>45.94</c:v>
                </c:pt>
                <c:pt idx="4">
                  <c:v>31.07</c:v>
                </c:pt>
              </c:numCache>
            </c:numRef>
          </c:val>
          <c:smooth val="0"/>
          <c:extLst>
            <c:ext xmlns:c16="http://schemas.microsoft.com/office/drawing/2014/chart" uri="{C3380CC4-5D6E-409C-BE32-E72D297353CC}">
              <c16:uniqueId val="{00000001-8841-4A4F-BDB7-F66C1311991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20.75</c:v>
                </c:pt>
                <c:pt idx="1">
                  <c:v>24.61</c:v>
                </c:pt>
                <c:pt idx="2">
                  <c:v>28.49</c:v>
                </c:pt>
                <c:pt idx="3">
                  <c:v>31.71</c:v>
                </c:pt>
                <c:pt idx="4">
                  <c:v>33.020000000000003</c:v>
                </c:pt>
              </c:numCache>
            </c:numRef>
          </c:val>
          <c:extLst>
            <c:ext xmlns:c16="http://schemas.microsoft.com/office/drawing/2014/chart" uri="{C3380CC4-5D6E-409C-BE32-E72D297353CC}">
              <c16:uniqueId val="{00000000-065A-4CE3-A195-B8680227AF2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52.32</c:v>
                </c:pt>
                <c:pt idx="1">
                  <c:v>57.26</c:v>
                </c:pt>
                <c:pt idx="2">
                  <c:v>40.67</c:v>
                </c:pt>
                <c:pt idx="3">
                  <c:v>47.7</c:v>
                </c:pt>
                <c:pt idx="4">
                  <c:v>51.09</c:v>
                </c:pt>
              </c:numCache>
            </c:numRef>
          </c:val>
          <c:smooth val="0"/>
          <c:extLst>
            <c:ext xmlns:c16="http://schemas.microsoft.com/office/drawing/2014/chart" uri="{C3380CC4-5D6E-409C-BE32-E72D297353CC}">
              <c16:uniqueId val="{00000001-065A-4CE3-A195-B8680227AF2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411.9</c:v>
                </c:pt>
                <c:pt idx="1">
                  <c:v>563.65</c:v>
                </c:pt>
                <c:pt idx="2">
                  <c:v>866.17</c:v>
                </c:pt>
                <c:pt idx="3">
                  <c:v>180.32</c:v>
                </c:pt>
                <c:pt idx="4">
                  <c:v>115.83</c:v>
                </c:pt>
              </c:numCache>
            </c:numRef>
          </c:val>
          <c:extLst>
            <c:ext xmlns:c16="http://schemas.microsoft.com/office/drawing/2014/chart" uri="{C3380CC4-5D6E-409C-BE32-E72D297353CC}">
              <c16:uniqueId val="{00000000-E83C-4316-91CF-95DEB8F61D5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1130.42</c:v>
                </c:pt>
                <c:pt idx="2">
                  <c:v>1050.51</c:v>
                </c:pt>
                <c:pt idx="3">
                  <c:v>1102.01</c:v>
                </c:pt>
                <c:pt idx="4">
                  <c:v>1194.56</c:v>
                </c:pt>
              </c:numCache>
            </c:numRef>
          </c:val>
          <c:smooth val="0"/>
          <c:extLst>
            <c:ext xmlns:c16="http://schemas.microsoft.com/office/drawing/2014/chart" uri="{C3380CC4-5D6E-409C-BE32-E72D297353CC}">
              <c16:uniqueId val="{00000001-E83C-4316-91CF-95DEB8F61D5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62.53</c:v>
                </c:pt>
                <c:pt idx="1">
                  <c:v>76.3</c:v>
                </c:pt>
                <c:pt idx="2">
                  <c:v>85.94</c:v>
                </c:pt>
                <c:pt idx="3">
                  <c:v>82.07</c:v>
                </c:pt>
                <c:pt idx="4">
                  <c:v>83.96</c:v>
                </c:pt>
              </c:numCache>
            </c:numRef>
          </c:val>
          <c:extLst>
            <c:ext xmlns:c16="http://schemas.microsoft.com/office/drawing/2014/chart" uri="{C3380CC4-5D6E-409C-BE32-E72D297353CC}">
              <c16:uniqueId val="{00000000-CAEC-45AF-9A00-C5DEE13E805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74.17</c:v>
                </c:pt>
                <c:pt idx="2">
                  <c:v>82.65</c:v>
                </c:pt>
                <c:pt idx="3">
                  <c:v>82.55</c:v>
                </c:pt>
                <c:pt idx="4">
                  <c:v>76.78</c:v>
                </c:pt>
              </c:numCache>
            </c:numRef>
          </c:val>
          <c:smooth val="0"/>
          <c:extLst>
            <c:ext xmlns:c16="http://schemas.microsoft.com/office/drawing/2014/chart" uri="{C3380CC4-5D6E-409C-BE32-E72D297353CC}">
              <c16:uniqueId val="{00000001-CAEC-45AF-9A00-C5DEE13E805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264.35000000000002</c:v>
                </c:pt>
                <c:pt idx="1">
                  <c:v>217.1</c:v>
                </c:pt>
                <c:pt idx="2">
                  <c:v>190.56</c:v>
                </c:pt>
                <c:pt idx="3">
                  <c:v>201.21</c:v>
                </c:pt>
                <c:pt idx="4">
                  <c:v>193.98</c:v>
                </c:pt>
              </c:numCache>
            </c:numRef>
          </c:val>
          <c:extLst>
            <c:ext xmlns:c16="http://schemas.microsoft.com/office/drawing/2014/chart" uri="{C3380CC4-5D6E-409C-BE32-E72D297353CC}">
              <c16:uniqueId val="{00000000-7A44-4F22-8301-E003AE7BBB5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230.95</c:v>
                </c:pt>
                <c:pt idx="2">
                  <c:v>186.3</c:v>
                </c:pt>
                <c:pt idx="3">
                  <c:v>188.38</c:v>
                </c:pt>
                <c:pt idx="4">
                  <c:v>224.31</c:v>
                </c:pt>
              </c:numCache>
            </c:numRef>
          </c:val>
          <c:smooth val="0"/>
          <c:extLst>
            <c:ext xmlns:c16="http://schemas.microsoft.com/office/drawing/2014/chart" uri="{C3380CC4-5D6E-409C-BE32-E72D297353CC}">
              <c16:uniqueId val="{00000001-7A44-4F22-8301-E003AE7BBB5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涌谷町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14930</v>
      </c>
      <c r="AM8" s="45"/>
      <c r="AN8" s="45"/>
      <c r="AO8" s="45"/>
      <c r="AP8" s="45"/>
      <c r="AQ8" s="45"/>
      <c r="AR8" s="45"/>
      <c r="AS8" s="45"/>
      <c r="AT8" s="46">
        <f>データ!T6</f>
        <v>82.16</v>
      </c>
      <c r="AU8" s="46"/>
      <c r="AV8" s="46"/>
      <c r="AW8" s="46"/>
      <c r="AX8" s="46"/>
      <c r="AY8" s="46"/>
      <c r="AZ8" s="46"/>
      <c r="BA8" s="46"/>
      <c r="BB8" s="46">
        <f>データ!U6</f>
        <v>181.72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58.89</v>
      </c>
      <c r="J10" s="46"/>
      <c r="K10" s="46"/>
      <c r="L10" s="46"/>
      <c r="M10" s="46"/>
      <c r="N10" s="46"/>
      <c r="O10" s="46"/>
      <c r="P10" s="46">
        <f>データ!P6</f>
        <v>45.51</v>
      </c>
      <c r="Q10" s="46"/>
      <c r="R10" s="46"/>
      <c r="S10" s="46"/>
      <c r="T10" s="46"/>
      <c r="U10" s="46"/>
      <c r="V10" s="46"/>
      <c r="W10" s="46">
        <f>データ!Q6</f>
        <v>88.71</v>
      </c>
      <c r="X10" s="46"/>
      <c r="Y10" s="46"/>
      <c r="Z10" s="46"/>
      <c r="AA10" s="46"/>
      <c r="AB10" s="46"/>
      <c r="AC10" s="46"/>
      <c r="AD10" s="45">
        <f>データ!R6</f>
        <v>2910</v>
      </c>
      <c r="AE10" s="45"/>
      <c r="AF10" s="45"/>
      <c r="AG10" s="45"/>
      <c r="AH10" s="45"/>
      <c r="AI10" s="45"/>
      <c r="AJ10" s="45"/>
      <c r="AK10" s="2"/>
      <c r="AL10" s="45">
        <f>データ!V6</f>
        <v>6759</v>
      </c>
      <c r="AM10" s="45"/>
      <c r="AN10" s="45"/>
      <c r="AO10" s="45"/>
      <c r="AP10" s="45"/>
      <c r="AQ10" s="45"/>
      <c r="AR10" s="45"/>
      <c r="AS10" s="45"/>
      <c r="AT10" s="46">
        <f>データ!W6</f>
        <v>2.76</v>
      </c>
      <c r="AU10" s="46"/>
      <c r="AV10" s="46"/>
      <c r="AW10" s="46"/>
      <c r="AX10" s="46"/>
      <c r="AY10" s="46"/>
      <c r="AZ10" s="46"/>
      <c r="BA10" s="46"/>
      <c r="BB10" s="46">
        <f>データ!X6</f>
        <v>2448.91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cUr1gEn8Yhp6UlUBv+21BNMjh2JDadeSaKymiM7smyjYKJ625vE9MYddsTp6KoUTj8xMYBtBo/LN5nJUjshAyA==" saltValue="sDvN+gHgA13rvXZErNZI9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45012</v>
      </c>
      <c r="D6" s="19">
        <f t="shared" si="3"/>
        <v>46</v>
      </c>
      <c r="E6" s="19">
        <f t="shared" si="3"/>
        <v>17</v>
      </c>
      <c r="F6" s="19">
        <f t="shared" si="3"/>
        <v>1</v>
      </c>
      <c r="G6" s="19">
        <f t="shared" si="3"/>
        <v>0</v>
      </c>
      <c r="H6" s="19" t="str">
        <f t="shared" si="3"/>
        <v>宮城県　涌谷町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58.89</v>
      </c>
      <c r="P6" s="20">
        <f t="shared" si="3"/>
        <v>45.51</v>
      </c>
      <c r="Q6" s="20">
        <f t="shared" si="3"/>
        <v>88.71</v>
      </c>
      <c r="R6" s="20">
        <f t="shared" si="3"/>
        <v>2910</v>
      </c>
      <c r="S6" s="20">
        <f t="shared" si="3"/>
        <v>14930</v>
      </c>
      <c r="T6" s="20">
        <f t="shared" si="3"/>
        <v>82.16</v>
      </c>
      <c r="U6" s="20">
        <f t="shared" si="3"/>
        <v>181.72</v>
      </c>
      <c r="V6" s="20">
        <f t="shared" si="3"/>
        <v>6759</v>
      </c>
      <c r="W6" s="20">
        <f t="shared" si="3"/>
        <v>2.76</v>
      </c>
      <c r="X6" s="20">
        <f t="shared" si="3"/>
        <v>2448.91</v>
      </c>
      <c r="Y6" s="21">
        <f>IF(Y7="",NA(),Y7)</f>
        <v>110.08</v>
      </c>
      <c r="Z6" s="21">
        <f t="shared" ref="Z6:AH6" si="4">IF(Z7="",NA(),Z7)</f>
        <v>104.92</v>
      </c>
      <c r="AA6" s="21">
        <f t="shared" si="4"/>
        <v>102.3</v>
      </c>
      <c r="AB6" s="21">
        <f t="shared" si="4"/>
        <v>101.59</v>
      </c>
      <c r="AC6" s="21">
        <f t="shared" si="4"/>
        <v>102.37</v>
      </c>
      <c r="AD6" s="21">
        <f t="shared" si="4"/>
        <v>104.14</v>
      </c>
      <c r="AE6" s="21">
        <f t="shared" si="4"/>
        <v>109.21</v>
      </c>
      <c r="AF6" s="21">
        <f t="shared" si="4"/>
        <v>107.21</v>
      </c>
      <c r="AG6" s="21">
        <f t="shared" si="4"/>
        <v>107.08</v>
      </c>
      <c r="AH6" s="21">
        <f t="shared" si="4"/>
        <v>107.19</v>
      </c>
      <c r="AI6" s="20" t="str">
        <f>IF(AI7="","",IF(AI7="-","【-】","【"&amp;SUBSTITUTE(TEXT(AI7,"#,##0.00"),"-","△")&amp;"】"))</f>
        <v>【106.11】</v>
      </c>
      <c r="AJ6" s="20">
        <f>IF(AJ7="",NA(),AJ7)</f>
        <v>0</v>
      </c>
      <c r="AK6" s="20">
        <f t="shared" ref="AK6:AS6" si="5">IF(AK7="",NA(),AK7)</f>
        <v>0</v>
      </c>
      <c r="AL6" s="20">
        <f t="shared" si="5"/>
        <v>0</v>
      </c>
      <c r="AM6" s="20">
        <f t="shared" si="5"/>
        <v>0</v>
      </c>
      <c r="AN6" s="20">
        <f t="shared" si="5"/>
        <v>0</v>
      </c>
      <c r="AO6" s="21">
        <f t="shared" si="5"/>
        <v>73.180000000000007</v>
      </c>
      <c r="AP6" s="21">
        <f t="shared" si="5"/>
        <v>15.73</v>
      </c>
      <c r="AQ6" s="21">
        <f t="shared" si="5"/>
        <v>43.71</v>
      </c>
      <c r="AR6" s="21">
        <f t="shared" si="5"/>
        <v>45.94</v>
      </c>
      <c r="AS6" s="21">
        <f t="shared" si="5"/>
        <v>31.07</v>
      </c>
      <c r="AT6" s="20" t="str">
        <f>IF(AT7="","",IF(AT7="-","【-】","【"&amp;SUBSTITUTE(TEXT(AT7,"#,##0.00"),"-","△")&amp;"】"))</f>
        <v>【3.15】</v>
      </c>
      <c r="AU6" s="21">
        <f>IF(AU7="",NA(),AU7)</f>
        <v>20.75</v>
      </c>
      <c r="AV6" s="21">
        <f t="shared" ref="AV6:BD6" si="6">IF(AV7="",NA(),AV7)</f>
        <v>24.61</v>
      </c>
      <c r="AW6" s="21">
        <f t="shared" si="6"/>
        <v>28.49</v>
      </c>
      <c r="AX6" s="21">
        <f t="shared" si="6"/>
        <v>31.71</v>
      </c>
      <c r="AY6" s="21">
        <f t="shared" si="6"/>
        <v>33.020000000000003</v>
      </c>
      <c r="AZ6" s="21">
        <f t="shared" si="6"/>
        <v>52.32</v>
      </c>
      <c r="BA6" s="21">
        <f t="shared" si="6"/>
        <v>57.26</v>
      </c>
      <c r="BB6" s="21">
        <f t="shared" si="6"/>
        <v>40.67</v>
      </c>
      <c r="BC6" s="21">
        <f t="shared" si="6"/>
        <v>47.7</v>
      </c>
      <c r="BD6" s="21">
        <f t="shared" si="6"/>
        <v>51.09</v>
      </c>
      <c r="BE6" s="20" t="str">
        <f>IF(BE7="","",IF(BE7="-","【-】","【"&amp;SUBSTITUTE(TEXT(BE7,"#,##0.00"),"-","△")&amp;"】"))</f>
        <v>【73.44】</v>
      </c>
      <c r="BF6" s="21">
        <f>IF(BF7="",NA(),BF7)</f>
        <v>411.9</v>
      </c>
      <c r="BG6" s="21">
        <f t="shared" ref="BG6:BO6" si="7">IF(BG7="",NA(),BG7)</f>
        <v>563.65</v>
      </c>
      <c r="BH6" s="21">
        <f t="shared" si="7"/>
        <v>866.17</v>
      </c>
      <c r="BI6" s="21">
        <f t="shared" si="7"/>
        <v>180.32</v>
      </c>
      <c r="BJ6" s="21">
        <f t="shared" si="7"/>
        <v>115.83</v>
      </c>
      <c r="BK6" s="21">
        <f t="shared" si="7"/>
        <v>958.81</v>
      </c>
      <c r="BL6" s="21">
        <f t="shared" si="7"/>
        <v>1130.42</v>
      </c>
      <c r="BM6" s="21">
        <f t="shared" si="7"/>
        <v>1050.51</v>
      </c>
      <c r="BN6" s="21">
        <f t="shared" si="7"/>
        <v>1102.01</v>
      </c>
      <c r="BO6" s="21">
        <f t="shared" si="7"/>
        <v>1194.56</v>
      </c>
      <c r="BP6" s="20" t="str">
        <f>IF(BP7="","",IF(BP7="-","【-】","【"&amp;SUBSTITUTE(TEXT(BP7,"#,##0.00"),"-","△")&amp;"】"))</f>
        <v>【652.82】</v>
      </c>
      <c r="BQ6" s="21">
        <f>IF(BQ7="",NA(),BQ7)</f>
        <v>62.53</v>
      </c>
      <c r="BR6" s="21">
        <f t="shared" ref="BR6:BZ6" si="8">IF(BR7="",NA(),BR7)</f>
        <v>76.3</v>
      </c>
      <c r="BS6" s="21">
        <f t="shared" si="8"/>
        <v>85.94</v>
      </c>
      <c r="BT6" s="21">
        <f t="shared" si="8"/>
        <v>82.07</v>
      </c>
      <c r="BU6" s="21">
        <f t="shared" si="8"/>
        <v>83.96</v>
      </c>
      <c r="BV6" s="21">
        <f t="shared" si="8"/>
        <v>82.88</v>
      </c>
      <c r="BW6" s="21">
        <f t="shared" si="8"/>
        <v>74.17</v>
      </c>
      <c r="BX6" s="21">
        <f t="shared" si="8"/>
        <v>82.65</v>
      </c>
      <c r="BY6" s="21">
        <f t="shared" si="8"/>
        <v>82.55</v>
      </c>
      <c r="BZ6" s="21">
        <f t="shared" si="8"/>
        <v>76.78</v>
      </c>
      <c r="CA6" s="20" t="str">
        <f>IF(CA7="","",IF(CA7="-","【-】","【"&amp;SUBSTITUTE(TEXT(CA7,"#,##0.00"),"-","△")&amp;"】"))</f>
        <v>【97.61】</v>
      </c>
      <c r="CB6" s="21">
        <f>IF(CB7="",NA(),CB7)</f>
        <v>264.35000000000002</v>
      </c>
      <c r="CC6" s="21">
        <f t="shared" ref="CC6:CK6" si="9">IF(CC7="",NA(),CC7)</f>
        <v>217.1</v>
      </c>
      <c r="CD6" s="21">
        <f t="shared" si="9"/>
        <v>190.56</v>
      </c>
      <c r="CE6" s="21">
        <f t="shared" si="9"/>
        <v>201.21</v>
      </c>
      <c r="CF6" s="21">
        <f t="shared" si="9"/>
        <v>193.98</v>
      </c>
      <c r="CG6" s="21">
        <f t="shared" si="9"/>
        <v>190.99</v>
      </c>
      <c r="CH6" s="21">
        <f t="shared" si="9"/>
        <v>230.95</v>
      </c>
      <c r="CI6" s="21">
        <f t="shared" si="9"/>
        <v>186.3</v>
      </c>
      <c r="CJ6" s="21">
        <f t="shared" si="9"/>
        <v>188.38</v>
      </c>
      <c r="CK6" s="21">
        <f t="shared" si="9"/>
        <v>224.31</v>
      </c>
      <c r="CL6" s="20" t="str">
        <f>IF(CL7="","",IF(CL7="-","【-】","【"&amp;SUBSTITUTE(TEXT(CL7,"#,##0.00"),"-","△")&amp;"】"))</f>
        <v>【138.29】</v>
      </c>
      <c r="CM6" s="21">
        <f>IF(CM7="",NA(),CM7)</f>
        <v>51.13</v>
      </c>
      <c r="CN6" s="21">
        <f t="shared" ref="CN6:CV6" si="10">IF(CN7="",NA(),CN7)</f>
        <v>44.36</v>
      </c>
      <c r="CO6" s="21">
        <f t="shared" si="10"/>
        <v>45.37</v>
      </c>
      <c r="CP6" s="21">
        <f t="shared" si="10"/>
        <v>44.3</v>
      </c>
      <c r="CQ6" s="21">
        <f t="shared" si="10"/>
        <v>44.06</v>
      </c>
      <c r="CR6" s="21">
        <f t="shared" si="10"/>
        <v>52.58</v>
      </c>
      <c r="CS6" s="21">
        <f t="shared" si="10"/>
        <v>49.27</v>
      </c>
      <c r="CT6" s="21">
        <f t="shared" si="10"/>
        <v>50.53</v>
      </c>
      <c r="CU6" s="21">
        <f t="shared" si="10"/>
        <v>51.42</v>
      </c>
      <c r="CV6" s="21">
        <f t="shared" si="10"/>
        <v>47.32</v>
      </c>
      <c r="CW6" s="20" t="str">
        <f>IF(CW7="","",IF(CW7="-","【-】","【"&amp;SUBSTITUTE(TEXT(CW7,"#,##0.00"),"-","△")&amp;"】"))</f>
        <v>【59.10】</v>
      </c>
      <c r="CX6" s="21">
        <f>IF(CX7="",NA(),CX7)</f>
        <v>67.459999999999994</v>
      </c>
      <c r="CY6" s="21">
        <f t="shared" ref="CY6:DG6" si="11">IF(CY7="",NA(),CY7)</f>
        <v>69.34</v>
      </c>
      <c r="CZ6" s="21">
        <f t="shared" si="11"/>
        <v>69.41</v>
      </c>
      <c r="DA6" s="21">
        <f t="shared" si="11"/>
        <v>70.540000000000006</v>
      </c>
      <c r="DB6" s="21">
        <f t="shared" si="11"/>
        <v>70.040000000000006</v>
      </c>
      <c r="DC6" s="21">
        <f t="shared" si="11"/>
        <v>83.02</v>
      </c>
      <c r="DD6" s="21">
        <f t="shared" si="11"/>
        <v>83.16</v>
      </c>
      <c r="DE6" s="21">
        <f t="shared" si="11"/>
        <v>82.08</v>
      </c>
      <c r="DF6" s="21">
        <f t="shared" si="11"/>
        <v>81.34</v>
      </c>
      <c r="DG6" s="21">
        <f t="shared" si="11"/>
        <v>81.33</v>
      </c>
      <c r="DH6" s="20" t="str">
        <f>IF(DH7="","",IF(DH7="-","【-】","【"&amp;SUBSTITUTE(TEXT(DH7,"#,##0.00"),"-","△")&amp;"】"))</f>
        <v>【95.82】</v>
      </c>
      <c r="DI6" s="21">
        <f>IF(DI7="",NA(),DI7)</f>
        <v>2.78</v>
      </c>
      <c r="DJ6" s="21">
        <f t="shared" ref="DJ6:DR6" si="12">IF(DJ7="",NA(),DJ7)</f>
        <v>5.54</v>
      </c>
      <c r="DK6" s="21">
        <f t="shared" si="12"/>
        <v>8.3000000000000007</v>
      </c>
      <c r="DL6" s="21">
        <f t="shared" si="12"/>
        <v>10.97</v>
      </c>
      <c r="DM6" s="21">
        <f t="shared" si="12"/>
        <v>13.66</v>
      </c>
      <c r="DN6" s="21">
        <f t="shared" si="12"/>
        <v>15.95</v>
      </c>
      <c r="DO6" s="21">
        <f t="shared" si="12"/>
        <v>24.1</v>
      </c>
      <c r="DP6" s="21">
        <f t="shared" si="12"/>
        <v>12.7</v>
      </c>
      <c r="DQ6" s="21">
        <f t="shared" si="12"/>
        <v>14.65</v>
      </c>
      <c r="DR6" s="21">
        <f t="shared" si="12"/>
        <v>22.89</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0.1</v>
      </c>
      <c r="EC6" s="20">
        <f t="shared" si="13"/>
        <v>0</v>
      </c>
      <c r="ED6" s="20" t="str">
        <f>IF(ED7="","",IF(ED7="-","【-】","【"&amp;SUBSTITUTE(TEXT(ED7,"#,##0.00"),"-","△")&amp;"】"))</f>
        <v>【7.62】</v>
      </c>
      <c r="EE6" s="20">
        <f>IF(EE7="",NA(),EE7)</f>
        <v>0</v>
      </c>
      <c r="EF6" s="20">
        <f t="shared" ref="EF6:EN6" si="14">IF(EF7="",NA(),EF7)</f>
        <v>0</v>
      </c>
      <c r="EG6" s="20">
        <f t="shared" si="14"/>
        <v>0</v>
      </c>
      <c r="EH6" s="20">
        <f t="shared" si="14"/>
        <v>0</v>
      </c>
      <c r="EI6" s="20">
        <f t="shared" si="14"/>
        <v>0</v>
      </c>
      <c r="EJ6" s="21">
        <f t="shared" si="14"/>
        <v>0.13</v>
      </c>
      <c r="EK6" s="21">
        <f t="shared" si="14"/>
        <v>0.1</v>
      </c>
      <c r="EL6" s="21">
        <f t="shared" si="14"/>
        <v>1.65</v>
      </c>
      <c r="EM6" s="21">
        <f t="shared" si="14"/>
        <v>0.14000000000000001</v>
      </c>
      <c r="EN6" s="21">
        <f t="shared" si="14"/>
        <v>0.09</v>
      </c>
      <c r="EO6" s="20" t="str">
        <f>IF(EO7="","",IF(EO7="-","【-】","【"&amp;SUBSTITUTE(TEXT(EO7,"#,##0.00"),"-","△")&amp;"】"))</f>
        <v>【0.23】</v>
      </c>
    </row>
    <row r="7" spans="1:148" s="22" customFormat="1" x14ac:dyDescent="0.15">
      <c r="A7" s="14"/>
      <c r="B7" s="23">
        <v>2022</v>
      </c>
      <c r="C7" s="23">
        <v>45012</v>
      </c>
      <c r="D7" s="23">
        <v>46</v>
      </c>
      <c r="E7" s="23">
        <v>17</v>
      </c>
      <c r="F7" s="23">
        <v>1</v>
      </c>
      <c r="G7" s="23">
        <v>0</v>
      </c>
      <c r="H7" s="23" t="s">
        <v>96</v>
      </c>
      <c r="I7" s="23" t="s">
        <v>97</v>
      </c>
      <c r="J7" s="23" t="s">
        <v>98</v>
      </c>
      <c r="K7" s="23" t="s">
        <v>99</v>
      </c>
      <c r="L7" s="23" t="s">
        <v>100</v>
      </c>
      <c r="M7" s="23" t="s">
        <v>101</v>
      </c>
      <c r="N7" s="24" t="s">
        <v>102</v>
      </c>
      <c r="O7" s="24">
        <v>58.89</v>
      </c>
      <c r="P7" s="24">
        <v>45.51</v>
      </c>
      <c r="Q7" s="24">
        <v>88.71</v>
      </c>
      <c r="R7" s="24">
        <v>2910</v>
      </c>
      <c r="S7" s="24">
        <v>14930</v>
      </c>
      <c r="T7" s="24">
        <v>82.16</v>
      </c>
      <c r="U7" s="24">
        <v>181.72</v>
      </c>
      <c r="V7" s="24">
        <v>6759</v>
      </c>
      <c r="W7" s="24">
        <v>2.76</v>
      </c>
      <c r="X7" s="24">
        <v>2448.91</v>
      </c>
      <c r="Y7" s="24">
        <v>110.08</v>
      </c>
      <c r="Z7" s="24">
        <v>104.92</v>
      </c>
      <c r="AA7" s="24">
        <v>102.3</v>
      </c>
      <c r="AB7" s="24">
        <v>101.59</v>
      </c>
      <c r="AC7" s="24">
        <v>102.37</v>
      </c>
      <c r="AD7" s="24">
        <v>104.14</v>
      </c>
      <c r="AE7" s="24">
        <v>109.21</v>
      </c>
      <c r="AF7" s="24">
        <v>107.21</v>
      </c>
      <c r="AG7" s="24">
        <v>107.08</v>
      </c>
      <c r="AH7" s="24">
        <v>107.19</v>
      </c>
      <c r="AI7" s="24">
        <v>106.11</v>
      </c>
      <c r="AJ7" s="24">
        <v>0</v>
      </c>
      <c r="AK7" s="24">
        <v>0</v>
      </c>
      <c r="AL7" s="24">
        <v>0</v>
      </c>
      <c r="AM7" s="24">
        <v>0</v>
      </c>
      <c r="AN7" s="24">
        <v>0</v>
      </c>
      <c r="AO7" s="24">
        <v>73.180000000000007</v>
      </c>
      <c r="AP7" s="24">
        <v>15.73</v>
      </c>
      <c r="AQ7" s="24">
        <v>43.71</v>
      </c>
      <c r="AR7" s="24">
        <v>45.94</v>
      </c>
      <c r="AS7" s="24">
        <v>31.07</v>
      </c>
      <c r="AT7" s="24">
        <v>3.15</v>
      </c>
      <c r="AU7" s="24">
        <v>20.75</v>
      </c>
      <c r="AV7" s="24">
        <v>24.61</v>
      </c>
      <c r="AW7" s="24">
        <v>28.49</v>
      </c>
      <c r="AX7" s="24">
        <v>31.71</v>
      </c>
      <c r="AY7" s="24">
        <v>33.020000000000003</v>
      </c>
      <c r="AZ7" s="24">
        <v>52.32</v>
      </c>
      <c r="BA7" s="24">
        <v>57.26</v>
      </c>
      <c r="BB7" s="24">
        <v>40.67</v>
      </c>
      <c r="BC7" s="24">
        <v>47.7</v>
      </c>
      <c r="BD7" s="24">
        <v>51.09</v>
      </c>
      <c r="BE7" s="24">
        <v>73.44</v>
      </c>
      <c r="BF7" s="24">
        <v>411.9</v>
      </c>
      <c r="BG7" s="24">
        <v>563.65</v>
      </c>
      <c r="BH7" s="24">
        <v>866.17</v>
      </c>
      <c r="BI7" s="24">
        <v>180.32</v>
      </c>
      <c r="BJ7" s="24">
        <v>115.83</v>
      </c>
      <c r="BK7" s="24">
        <v>958.81</v>
      </c>
      <c r="BL7" s="24">
        <v>1130.42</v>
      </c>
      <c r="BM7" s="24">
        <v>1050.51</v>
      </c>
      <c r="BN7" s="24">
        <v>1102.01</v>
      </c>
      <c r="BO7" s="24">
        <v>1194.56</v>
      </c>
      <c r="BP7" s="24">
        <v>652.82000000000005</v>
      </c>
      <c r="BQ7" s="24">
        <v>62.53</v>
      </c>
      <c r="BR7" s="24">
        <v>76.3</v>
      </c>
      <c r="BS7" s="24">
        <v>85.94</v>
      </c>
      <c r="BT7" s="24">
        <v>82.07</v>
      </c>
      <c r="BU7" s="24">
        <v>83.96</v>
      </c>
      <c r="BV7" s="24">
        <v>82.88</v>
      </c>
      <c r="BW7" s="24">
        <v>74.17</v>
      </c>
      <c r="BX7" s="24">
        <v>82.65</v>
      </c>
      <c r="BY7" s="24">
        <v>82.55</v>
      </c>
      <c r="BZ7" s="24">
        <v>76.78</v>
      </c>
      <c r="CA7" s="24">
        <v>97.61</v>
      </c>
      <c r="CB7" s="24">
        <v>264.35000000000002</v>
      </c>
      <c r="CC7" s="24">
        <v>217.1</v>
      </c>
      <c r="CD7" s="24">
        <v>190.56</v>
      </c>
      <c r="CE7" s="24">
        <v>201.21</v>
      </c>
      <c r="CF7" s="24">
        <v>193.98</v>
      </c>
      <c r="CG7" s="24">
        <v>190.99</v>
      </c>
      <c r="CH7" s="24">
        <v>230.95</v>
      </c>
      <c r="CI7" s="24">
        <v>186.3</v>
      </c>
      <c r="CJ7" s="24">
        <v>188.38</v>
      </c>
      <c r="CK7" s="24">
        <v>224.31</v>
      </c>
      <c r="CL7" s="24">
        <v>138.29</v>
      </c>
      <c r="CM7" s="24">
        <v>51.13</v>
      </c>
      <c r="CN7" s="24">
        <v>44.36</v>
      </c>
      <c r="CO7" s="24">
        <v>45.37</v>
      </c>
      <c r="CP7" s="24">
        <v>44.3</v>
      </c>
      <c r="CQ7" s="24">
        <v>44.06</v>
      </c>
      <c r="CR7" s="24">
        <v>52.58</v>
      </c>
      <c r="CS7" s="24">
        <v>49.27</v>
      </c>
      <c r="CT7" s="24">
        <v>50.53</v>
      </c>
      <c r="CU7" s="24">
        <v>51.42</v>
      </c>
      <c r="CV7" s="24">
        <v>47.32</v>
      </c>
      <c r="CW7" s="24">
        <v>59.1</v>
      </c>
      <c r="CX7" s="24">
        <v>67.459999999999994</v>
      </c>
      <c r="CY7" s="24">
        <v>69.34</v>
      </c>
      <c r="CZ7" s="24">
        <v>69.41</v>
      </c>
      <c r="DA7" s="24">
        <v>70.540000000000006</v>
      </c>
      <c r="DB7" s="24">
        <v>70.040000000000006</v>
      </c>
      <c r="DC7" s="24">
        <v>83.02</v>
      </c>
      <c r="DD7" s="24">
        <v>83.16</v>
      </c>
      <c r="DE7" s="24">
        <v>82.08</v>
      </c>
      <c r="DF7" s="24">
        <v>81.34</v>
      </c>
      <c r="DG7" s="24">
        <v>81.33</v>
      </c>
      <c r="DH7" s="24">
        <v>95.82</v>
      </c>
      <c r="DI7" s="24">
        <v>2.78</v>
      </c>
      <c r="DJ7" s="24">
        <v>5.54</v>
      </c>
      <c r="DK7" s="24">
        <v>8.3000000000000007</v>
      </c>
      <c r="DL7" s="24">
        <v>10.97</v>
      </c>
      <c r="DM7" s="24">
        <v>13.66</v>
      </c>
      <c r="DN7" s="24">
        <v>15.95</v>
      </c>
      <c r="DO7" s="24">
        <v>24.1</v>
      </c>
      <c r="DP7" s="24">
        <v>12.7</v>
      </c>
      <c r="DQ7" s="24">
        <v>14.65</v>
      </c>
      <c r="DR7" s="24">
        <v>22.89</v>
      </c>
      <c r="DS7" s="24">
        <v>39.74</v>
      </c>
      <c r="DT7" s="24">
        <v>0</v>
      </c>
      <c r="DU7" s="24">
        <v>0</v>
      </c>
      <c r="DV7" s="24">
        <v>0</v>
      </c>
      <c r="DW7" s="24">
        <v>0</v>
      </c>
      <c r="DX7" s="24">
        <v>0</v>
      </c>
      <c r="DY7" s="24">
        <v>0</v>
      </c>
      <c r="DZ7" s="24">
        <v>0</v>
      </c>
      <c r="EA7" s="24">
        <v>0</v>
      </c>
      <c r="EB7" s="24">
        <v>0.1</v>
      </c>
      <c r="EC7" s="24">
        <v>0</v>
      </c>
      <c r="ED7" s="24">
        <v>7.62</v>
      </c>
      <c r="EE7" s="24">
        <v>0</v>
      </c>
      <c r="EF7" s="24">
        <v>0</v>
      </c>
      <c r="EG7" s="24">
        <v>0</v>
      </c>
      <c r="EH7" s="24">
        <v>0</v>
      </c>
      <c r="EI7" s="24">
        <v>0</v>
      </c>
      <c r="EJ7" s="24">
        <v>0.13</v>
      </c>
      <c r="EK7" s="24">
        <v>0.1</v>
      </c>
      <c r="EL7" s="24">
        <v>1.65</v>
      </c>
      <c r="EM7" s="24">
        <v>0.14000000000000001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WAKUYA</cp:lastModifiedBy>
  <dcterms:created xsi:type="dcterms:W3CDTF">2023-12-12T00:42:51Z</dcterms:created>
  <dcterms:modified xsi:type="dcterms:W3CDTF">2024-02-29T08:56:21Z</dcterms:modified>
  <cp:category/>
</cp:coreProperties>
</file>