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hd001107\下水道班\◎下水道班\16経営戦略・経営分析表\R5経営分析表\HP用データ\"/>
    </mc:Choice>
  </mc:AlternateContent>
  <xr:revisionPtr revIDLastSave="0" documentId="8_{00B3ACAD-6105-4DB2-A31F-495FF4C94E81}" xr6:coauthVersionLast="47" xr6:coauthVersionMax="47" xr10:uidLastSave="{00000000-0000-0000-0000-000000000000}"/>
  <workbookProtection workbookAlgorithmName="SHA-512" workbookHashValue="aFQPbw76z76Ql4KN0Y+GArwjbkPq476xETEeTIAEo/4Bs6LdFdV82yfpjeMMrXEsv3OVmzKKm0o4UKv+iqZePA==" workbookSaltValue="LXZA6BxC4IMpZaDCOWThi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E85" i="4"/>
  <c r="AT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<sst xmlns="http://schemas.openxmlformats.org/spreadsheetml/2006/main" count="231" uniqueCount="115">
  <si>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</si>
  <si>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</si>
  <si>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</si>
  <si>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</si>
  <si>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</si>
  <si>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</si>
  <si>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</si>
  <si>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</si>
  <si>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</si>
  <si>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</si>
  <si>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</si>
  <si>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</si>
  <si>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</si>
  <si>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</si>
  <si>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</si>
  <si>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</si>
  <si>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</si>
  <si>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</si>
  <si>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</si>
  <si>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</si>
  <si>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</si>
  <si>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</si>
  <si>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</si>
  <si>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</si>
  <si>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</si>
  <si>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</si>
  <si>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</si>
  <si>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</si>
  <si>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</si>
  <si>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</si>
  <si>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</si>
  <si>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</si>
  <si>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</si>
  <si>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</si>
  <si>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</si>
  <si>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</si>
  <si>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</si>
  <si>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</si>
  <si>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</si>
  <si>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</si>
  <si>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</si>
  <si>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</si>
  <si>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</si>
  <si>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</si>
  <si>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</si>
  <si>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</si>
  <si>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</si>
  <si>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</si>
  <si>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</si>
  <si>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</si>
  <si>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</si>
  <si>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</si>
  <si>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</si>
  <si>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</si>
  <si>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</si>
  <si>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</si>
  <si>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</si>
  <si>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</si>
  <si>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</si>
  <si>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</si>
  <si>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</si>
  <si>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</si>
  <si>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</si>
  <si>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</si>
  <si>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</si>
  <si>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</si>
  <si>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</si>
  <si>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</si>
  <si>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</si>
  <si>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</si>
  <si>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</si>
  <si>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</si>
  <si>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</si>
  <si>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</si>
  <si>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</si>
  <si>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</si>
  <si>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</si>
  <si>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</si>
  <si>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</si>
  <si>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</si>
  <si>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</si>
  <si>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</si>
  <si>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</si>
  <si>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</si>
  <si>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</si>
  <si>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</si>
  <si>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</si>
  <si>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</si>
  <si>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</si>
  <si>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</si>
  <si>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</si>
  <si>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</si>
  <si>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</si>
  <si>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</si>
  <si>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</si>
  <si>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</si>
  <si>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</si>
  <si>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</si>
  <si>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</si>
  <si>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</si>
  <si>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</si>
  <si>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</si>
  <si>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</si>
  <si>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</si>
  <si>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</si>
  <si>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</si>
  <si>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</si>
  <si>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</si>
  <si>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</si>
  <si>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</si>
  <si>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</si>
  <si>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</si>
  <si>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【経常収支比率】
単年度収支は黒字であるが、一般会計繰入金によるところが大きい。営業収支の改善に努めながら、新規の企業債の借入を抑制、施設の省エネ化など費用の縮減を図っていき、指標の維持を目指していく。
【流動比率】
指標は改善している。今後も突発的な支出に備え更なる指標の改善を図っていく。
【企業債残高対事業規模比率】
企業債の償還が進み、新規の企業債の借入も抑制されていることから指標は改善している。今後も更新事業の投資規模を見定めながら、持続可能な事業運営を目指していく。
【経費回収率】
類似団体平均値を上回り、経営改善の成果は現れている。使用料収入の減少による先行きの厳しさはあるが、汚水処理費の削減に努め、効率的な事業運営を維持していきたい。
【汚水処理原価】
年々改善傾向にあるが、人口減少等による有収水量の減少傾向や物価高騰の影響があり維持管理費への負担も大きくなっている。経費回収率と同様、更なる経営改善を熟考し、類似団体より優位な指標値を維持していきたい。
【施設利用率】
計画時の人口と開きがあり、有収水量の増加が見込めない中で、指標の改善は困難である。将来人口に見合ったダウンサイジングを検討し、当面は施設の余裕分を、災害時や施設更新時のバックアップ機能として維持していく。
【水洗化率】
地域的に高齢者世帯が多く、新規の接続が低い状況になっている。そのため指標が伸び悩んでいる状況であるが、新しいアイディアを考案しながら、引き続き普及促進を続けていく。
</t>
    <rPh sb="9" eb="12">
      <t>タンネンド</t>
    </rPh>
    <rPh sb="15" eb="16">
      <t>クロ</t>
    </rPh>
    <rPh sb="28" eb="29">
      <t>キン</t>
    </rPh>
    <rPh sb="36" eb="37">
      <t>オオ</t>
    </rPh>
    <rPh sb="40" eb="42">
      <t>エイギョウ</t>
    </rPh>
    <rPh sb="42" eb="44">
      <t>シュウシ</t>
    </rPh>
    <rPh sb="45" eb="47">
      <t>カイゼン</t>
    </rPh>
    <rPh sb="48" eb="49">
      <t>ツト</t>
    </rPh>
    <rPh sb="54" eb="56">
      <t>シンキ</t>
    </rPh>
    <rPh sb="57" eb="60">
      <t>キギョウサイ</t>
    </rPh>
    <rPh sb="61" eb="63">
      <t>カリイレ</t>
    </rPh>
    <rPh sb="64" eb="66">
      <t>ヨクセイ</t>
    </rPh>
    <rPh sb="67" eb="69">
      <t>シセツ</t>
    </rPh>
    <rPh sb="70" eb="71">
      <t>ショウ</t>
    </rPh>
    <rPh sb="73" eb="74">
      <t>カ</t>
    </rPh>
    <rPh sb="76" eb="78">
      <t>ヒヨウ</t>
    </rPh>
    <rPh sb="79" eb="81">
      <t>シュクゲン</t>
    </rPh>
    <rPh sb="82" eb="83">
      <t>ハカ</t>
    </rPh>
    <rPh sb="88" eb="90">
      <t>シヒョウ</t>
    </rPh>
    <rPh sb="91" eb="93">
      <t>イジ</t>
    </rPh>
    <rPh sb="94" eb="96">
      <t>メザ</t>
    </rPh>
    <rPh sb="103" eb="105">
      <t>リュウドウ</t>
    </rPh>
    <rPh sb="105" eb="107">
      <t>ヒリツ</t>
    </rPh>
    <rPh sb="109" eb="111">
      <t>シヒョウ</t>
    </rPh>
    <rPh sb="112" eb="114">
      <t>カイゼン</t>
    </rPh>
    <rPh sb="119" eb="121">
      <t>コンゴ</t>
    </rPh>
    <rPh sb="122" eb="124">
      <t>トッパツ</t>
    </rPh>
    <rPh sb="126" eb="128">
      <t>シシュツ</t>
    </rPh>
    <rPh sb="129" eb="130">
      <t>ソナ</t>
    </rPh>
    <rPh sb="131" eb="132">
      <t>サラ</t>
    </rPh>
    <rPh sb="134" eb="136">
      <t>シヒョウ</t>
    </rPh>
    <rPh sb="137" eb="139">
      <t>カイゼン</t>
    </rPh>
    <rPh sb="140" eb="141">
      <t>ハカ</t>
    </rPh>
    <rPh sb="148" eb="151">
      <t>キギョウサイ</t>
    </rPh>
    <rPh sb="151" eb="153">
      <t>ザンダカ</t>
    </rPh>
    <rPh sb="153" eb="154">
      <t>タイ</t>
    </rPh>
    <rPh sb="154" eb="156">
      <t>ジギョウ</t>
    </rPh>
    <rPh sb="156" eb="158">
      <t>キボ</t>
    </rPh>
    <rPh sb="158" eb="160">
      <t>ヒリツ</t>
    </rPh>
    <rPh sb="162" eb="165">
      <t>キギョウサイ</t>
    </rPh>
    <rPh sb="166" eb="168">
      <t>ショウカン</t>
    </rPh>
    <rPh sb="169" eb="170">
      <t>スス</t>
    </rPh>
    <rPh sb="172" eb="174">
      <t>シンキ</t>
    </rPh>
    <rPh sb="175" eb="178">
      <t>キギョウサイ</t>
    </rPh>
    <rPh sb="179" eb="181">
      <t>カリイレ</t>
    </rPh>
    <rPh sb="182" eb="184">
      <t>ヨクセイ</t>
    </rPh>
    <rPh sb="203" eb="205">
      <t>コンゴ</t>
    </rPh>
    <rPh sb="206" eb="208">
      <t>コウシン</t>
    </rPh>
    <rPh sb="208" eb="210">
      <t>ジギョウ</t>
    </rPh>
    <rPh sb="211" eb="213">
      <t>トウシ</t>
    </rPh>
    <rPh sb="213" eb="215">
      <t>キボ</t>
    </rPh>
    <rPh sb="216" eb="218">
      <t>ミサダ</t>
    </rPh>
    <rPh sb="223" eb="225">
      <t>ジゾク</t>
    </rPh>
    <rPh sb="225" eb="227">
      <t>カノウ</t>
    </rPh>
    <rPh sb="228" eb="232">
      <t>ジギョウウンエイ</t>
    </rPh>
    <rPh sb="233" eb="235">
      <t>メザ</t>
    </rPh>
    <rPh sb="239" eb="241">
      <t>ケイコウ</t>
    </rPh>
    <rPh sb="246" eb="248">
      <t>ケイエイ</t>
    </rPh>
    <rPh sb="261" eb="263">
      <t>ケイエイ</t>
    </rPh>
    <rPh sb="263" eb="265">
      <t>カイゼン</t>
    </rPh>
    <rPh sb="266" eb="268">
      <t>セイカ</t>
    </rPh>
    <rPh sb="269" eb="270">
      <t>アラワ</t>
    </rPh>
    <rPh sb="275" eb="278">
      <t>シヨウリョウ</t>
    </rPh>
    <rPh sb="278" eb="280">
      <t>シュウニュウ</t>
    </rPh>
    <rPh sb="281" eb="283">
      <t>ゲンショウ</t>
    </rPh>
    <rPh sb="286" eb="288">
      <t>サキユ</t>
    </rPh>
    <rPh sb="290" eb="291">
      <t>キビ</t>
    </rPh>
    <rPh sb="298" eb="300">
      <t>オスイ</t>
    </rPh>
    <rPh sb="300" eb="303">
      <t>ショリヒ</t>
    </rPh>
    <rPh sb="304" eb="306">
      <t>サクゲン</t>
    </rPh>
    <rPh sb="307" eb="308">
      <t>ツト</t>
    </rPh>
    <rPh sb="310" eb="313">
      <t>コウリツテキ</t>
    </rPh>
    <rPh sb="314" eb="316">
      <t>ジギョウ</t>
    </rPh>
    <rPh sb="316" eb="318">
      <t>ウンエイ</t>
    </rPh>
    <rPh sb="329" eb="330">
      <t>ツト</t>
    </rPh>
    <rPh sb="332" eb="334">
      <t>シヒョウ</t>
    </rPh>
    <rPh sb="335" eb="337">
      <t>カイゼン</t>
    </rPh>
    <rPh sb="338" eb="340">
      <t>ネンネン</t>
    </rPh>
    <rPh sb="367" eb="369">
      <t>ブッカ</t>
    </rPh>
    <rPh sb="369" eb="371">
      <t>コウトウ</t>
    </rPh>
    <rPh sb="372" eb="374">
      <t>エイキョウ</t>
    </rPh>
    <rPh sb="377" eb="379">
      <t>イジ</t>
    </rPh>
    <rPh sb="379" eb="382">
      <t>カンリヒ</t>
    </rPh>
    <rPh sb="384" eb="386">
      <t>フタン</t>
    </rPh>
    <rPh sb="387" eb="388">
      <t>オオ</t>
    </rPh>
    <rPh sb="405" eb="406">
      <t>サラ</t>
    </rPh>
    <rPh sb="411" eb="412">
      <t>オオ</t>
    </rPh>
    <rPh sb="413" eb="414">
      <t>ジュク</t>
    </rPh>
    <rPh sb="414" eb="415">
      <t>コウ</t>
    </rPh>
    <rPh sb="423" eb="425">
      <t>ユウイ</t>
    </rPh>
    <rPh sb="448" eb="450">
      <t>ケイカク</t>
    </rPh>
    <rPh sb="450" eb="451">
      <t>トキ</t>
    </rPh>
    <rPh sb="452" eb="454">
      <t>ジンコウ</t>
    </rPh>
    <rPh sb="455" eb="456">
      <t>ヒラ</t>
    </rPh>
    <rPh sb="461" eb="463">
      <t>ユウシュウ</t>
    </rPh>
    <rPh sb="463" eb="465">
      <t>スイリョウ</t>
    </rPh>
    <rPh sb="466" eb="468">
      <t>ゾウカ</t>
    </rPh>
    <rPh sb="469" eb="471">
      <t>ミコ</t>
    </rPh>
    <rPh sb="474" eb="475">
      <t>ナカ</t>
    </rPh>
    <rPh sb="489" eb="491">
      <t>ショウライ</t>
    </rPh>
    <rPh sb="491" eb="493">
      <t>ジンコウ</t>
    </rPh>
    <rPh sb="494" eb="496">
      <t>ミア</t>
    </rPh>
    <rPh sb="516" eb="518">
      <t>オスイ</t>
    </rPh>
    <rPh sb="518" eb="520">
      <t>ショリ</t>
    </rPh>
    <rPh sb="520" eb="522">
      <t>ゲンカ</t>
    </rPh>
    <rPh sb="526" eb="528">
      <t>ネンネン</t>
    </rPh>
    <rPh sb="538" eb="539">
      <t>マ</t>
    </rPh>
    <rPh sb="540" eb="542">
      <t>ルイジ</t>
    </rPh>
    <rPh sb="542" eb="544">
      <t>ダンタイ</t>
    </rPh>
    <rPh sb="547" eb="548">
      <t>タカ</t>
    </rPh>
    <rPh sb="549" eb="551">
      <t>スイジュン</t>
    </rPh>
    <rPh sb="555" eb="557">
      <t>ユウシュウ</t>
    </rPh>
    <rPh sb="558" eb="561">
      <t>チイキテキ</t>
    </rPh>
    <rPh sb="564" eb="565">
      <t>モノ</t>
    </rPh>
    <rPh sb="565" eb="567">
      <t>セタイ</t>
    </rPh>
    <rPh sb="568" eb="569">
      <t>オオ</t>
    </rPh>
    <rPh sb="577" eb="578">
      <t>ヒク</t>
    </rPh>
    <rPh sb="594" eb="596">
      <t>カノウ</t>
    </rPh>
    <rPh sb="597" eb="598">
      <t>カギ</t>
    </rPh>
    <rPh sb="599" eb="601">
      <t>ソウキ</t>
    </rPh>
    <rPh sb="609" eb="610">
      <t>アタラ</t>
    </rPh>
    <rPh sb="618" eb="620">
      <t>コウアン</t>
    </rPh>
    <rPh sb="624" eb="626">
      <t>シセツ</t>
    </rPh>
    <rPh sb="626" eb="629">
      <t>リヨウリツ</t>
    </rPh>
    <rPh sb="633" eb="635">
      <t>ショウライ</t>
    </rPh>
    <rPh sb="635" eb="637">
      <t>スイケイ</t>
    </rPh>
    <rPh sb="638" eb="640">
      <t>カンアンシヒョウカイゼンコンナンケントウトウメンシセツヨユウブンサイガイジシセツコウシンジキノウイジスイセンカシヒョウノジョウキョウトウショケイカクジカクホサクショウシコウレイカススシヨウリョウシュウニュウゲンショウツヅヒツヅフキュウ</t>
    </rPh>
    <phoneticPr fontId="4"/>
  </si>
  <si>
    <t>【有形固定資産減価償却率】
企業会計移行後６年目であり、指標は低くなっている。
　事業開始後20年以上経過していることから、最適整備構想に基づいた機器類の更新を進めている。今後も老朽化が進んでいる施設の適正な維持管理と機能強化に努めていく。</t>
    <rPh sb="1" eb="3">
      <t>ユウケイ</t>
    </rPh>
    <rPh sb="3" eb="7">
      <t>コテイシサン</t>
    </rPh>
    <rPh sb="7" eb="9">
      <t>ゲンカ</t>
    </rPh>
    <rPh sb="9" eb="12">
      <t>ショウキャクリツ</t>
    </rPh>
    <rPh sb="14" eb="16">
      <t>キギョウ</t>
    </rPh>
    <rPh sb="16" eb="18">
      <t>カイケイ</t>
    </rPh>
    <rPh sb="18" eb="21">
      <t>イコウゴ</t>
    </rPh>
    <rPh sb="22" eb="24">
      <t>ネンメ</t>
    </rPh>
    <rPh sb="28" eb="30">
      <t>シヒョウ</t>
    </rPh>
    <rPh sb="31" eb="32">
      <t>ヒク</t>
    </rPh>
    <rPh sb="41" eb="46">
      <t>ジギョウカイシゴ</t>
    </rPh>
    <rPh sb="48" eb="51">
      <t>ネンイジョウ</t>
    </rPh>
    <rPh sb="51" eb="53">
      <t>ケイカ</t>
    </rPh>
    <rPh sb="62" eb="68">
      <t>サイテキセイビコウソウ</t>
    </rPh>
    <rPh sb="69" eb="70">
      <t>モト</t>
    </rPh>
    <rPh sb="73" eb="75">
      <t>キキ</t>
    </rPh>
    <rPh sb="75" eb="76">
      <t>ルイ</t>
    </rPh>
    <rPh sb="77" eb="79">
      <t>コウシン</t>
    </rPh>
    <rPh sb="80" eb="81">
      <t>スス</t>
    </rPh>
    <rPh sb="86" eb="88">
      <t>コンゴ</t>
    </rPh>
    <rPh sb="89" eb="92">
      <t>ロウキュウカ</t>
    </rPh>
    <rPh sb="93" eb="94">
      <t>スス</t>
    </rPh>
    <rPh sb="98" eb="100">
      <t>シセツ</t>
    </rPh>
    <rPh sb="101" eb="103">
      <t>テキセイ</t>
    </rPh>
    <rPh sb="104" eb="106">
      <t>イジ</t>
    </rPh>
    <rPh sb="106" eb="108">
      <t>カンリ</t>
    </rPh>
    <rPh sb="109" eb="111">
      <t>キノウ</t>
    </rPh>
    <rPh sb="111" eb="113">
      <t>キョウカ</t>
    </rPh>
    <rPh sb="114" eb="115">
      <t>ツト</t>
    </rPh>
    <phoneticPr fontId="4"/>
  </si>
  <si>
    <t xml:space="preserve">　経営努力を続け、指標は総じて改善傾向にあると思われるが、近年の物価高に伴うランニングコストを予測すると厳しい経営状況は続くと思慮される。考えられる限りの経営努力を続け、費用の最小化を図りつつ、持続可能な経営のため、収入確保策も探っていく。
　引き続き、他の事業体との広域化・共同化への議論を重ねていき、事業の効率化・適正化を検討していきたい。
</t>
    <rPh sb="1" eb="3">
      <t>ケイエイ</t>
    </rPh>
    <rPh sb="3" eb="5">
      <t>ドリョク</t>
    </rPh>
    <rPh sb="6" eb="7">
      <t>ツヅ</t>
    </rPh>
    <rPh sb="9" eb="11">
      <t>シヒョウ</t>
    </rPh>
    <rPh sb="12" eb="13">
      <t>ソウ</t>
    </rPh>
    <rPh sb="15" eb="17">
      <t>カイゼン</t>
    </rPh>
    <rPh sb="17" eb="19">
      <t>ケイコウ</t>
    </rPh>
    <rPh sb="23" eb="24">
      <t>オモ</t>
    </rPh>
    <rPh sb="29" eb="31">
      <t>キンネン</t>
    </rPh>
    <rPh sb="32" eb="35">
      <t>ブッカダカ</t>
    </rPh>
    <rPh sb="36" eb="37">
      <t>トモナ</t>
    </rPh>
    <rPh sb="47" eb="49">
      <t>ヨソク</t>
    </rPh>
    <rPh sb="52" eb="53">
      <t>キビ</t>
    </rPh>
    <rPh sb="55" eb="57">
      <t>ケイエイ</t>
    </rPh>
    <rPh sb="57" eb="59">
      <t>ジョウキョウ</t>
    </rPh>
    <rPh sb="60" eb="61">
      <t>ツヅ</t>
    </rPh>
    <rPh sb="63" eb="65">
      <t>シリョ</t>
    </rPh>
    <rPh sb="69" eb="70">
      <t>カンガ</t>
    </rPh>
    <rPh sb="74" eb="75">
      <t>カギ</t>
    </rPh>
    <rPh sb="77" eb="79">
      <t>ケイエイ</t>
    </rPh>
    <rPh sb="79" eb="81">
      <t>ドリョク</t>
    </rPh>
    <rPh sb="82" eb="83">
      <t>ツヅ</t>
    </rPh>
    <rPh sb="85" eb="87">
      <t>ヒヨウ</t>
    </rPh>
    <rPh sb="88" eb="91">
      <t>サイショウカ</t>
    </rPh>
    <rPh sb="92" eb="93">
      <t>ハカ</t>
    </rPh>
    <rPh sb="97" eb="99">
      <t>ジゾク</t>
    </rPh>
    <rPh sb="99" eb="101">
      <t>カノウ</t>
    </rPh>
    <rPh sb="102" eb="104">
      <t>ケイエイ</t>
    </rPh>
    <rPh sb="108" eb="110">
      <t>シュウニュウ</t>
    </rPh>
    <rPh sb="110" eb="113">
      <t>カクホサク</t>
    </rPh>
    <rPh sb="114" eb="115">
      <t>サグ</t>
    </rPh>
    <rPh sb="122" eb="123">
      <t>ヒ</t>
    </rPh>
    <rPh sb="124" eb="125">
      <t>ツヅ</t>
    </rPh>
    <rPh sb="127" eb="128">
      <t>タ</t>
    </rPh>
    <rPh sb="129" eb="132">
      <t>ジギョウタイ</t>
    </rPh>
    <rPh sb="134" eb="137">
      <t>コウイキカ</t>
    </rPh>
    <rPh sb="138" eb="141">
      <t>キョウドウカ</t>
    </rPh>
    <rPh sb="143" eb="145">
      <t>ギロン</t>
    </rPh>
    <rPh sb="146" eb="147">
      <t>カサ</t>
    </rPh>
    <rPh sb="152" eb="154">
      <t>ジギョウ</t>
    </rPh>
    <rPh sb="155" eb="158">
      <t>コウリツカ</t>
    </rPh>
    <rPh sb="159" eb="162">
      <t>テキセイカ</t>
    </rPh>
    <rPh sb="163" eb="16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</si>
</sst>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8000000000000007"/>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F5-4BA0-9839-DA720D2010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4F5-4BA0-9839-DA720D2010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30.01</c:v>
                </c:pt>
                <c:pt idx="1">
                  <c:v>30.24</c:v>
                </c:pt>
                <c:pt idx="2">
                  <c:v>30.7</c:v>
                </c:pt>
                <c:pt idx="3">
                  <c:v>29.78</c:v>
                </c:pt>
                <c:pt idx="4">
                  <c:v>29.1</c:v>
                </c:pt>
              </c:numCache>
            </c:numRef>
          </c:val>
          <c:extLst>
            <c:ext xmlns:c16="http://schemas.microsoft.com/office/drawing/2014/chart" uri="{C3380CC4-5D6E-409C-BE32-E72D297353CC}">
              <c16:uniqueId val="{00000000-7F88-4544-9D20-8BD8199EFB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F88-4544-9D20-8BD8199EFB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58.47</c:v>
                </c:pt>
                <c:pt idx="1">
                  <c:v>63.2</c:v>
                </c:pt>
                <c:pt idx="2">
                  <c:v>63.01</c:v>
                </c:pt>
                <c:pt idx="3">
                  <c:v>62.77</c:v>
                </c:pt>
                <c:pt idx="4">
                  <c:v>62.87</c:v>
                </c:pt>
              </c:numCache>
            </c:numRef>
          </c:val>
          <c:extLst>
            <c:ext xmlns:c16="http://schemas.microsoft.com/office/drawing/2014/chart" uri="{C3380CC4-5D6E-409C-BE32-E72D297353CC}">
              <c16:uniqueId val="{00000000-80D5-4C42-9BD4-A813CB496E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0D5-4C42-9BD4-A813CB496E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99.98</c:v>
                </c:pt>
                <c:pt idx="1">
                  <c:v>103.8</c:v>
                </c:pt>
                <c:pt idx="2">
                  <c:v>103.09</c:v>
                </c:pt>
                <c:pt idx="3">
                  <c:v>102.06</c:v>
                </c:pt>
                <c:pt idx="4">
                  <c:v>104.27</c:v>
                </c:pt>
              </c:numCache>
            </c:numRef>
          </c:val>
          <c:extLst>
            <c:ext xmlns:c16="http://schemas.microsoft.com/office/drawing/2014/chart" uri="{C3380CC4-5D6E-409C-BE32-E72D297353CC}">
              <c16:uniqueId val="{00000000-C533-4FCC-9089-654AE7AE8A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C533-4FCC-9089-654AE7AE8A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6.18</c:v>
                </c:pt>
                <c:pt idx="1">
                  <c:v>9.11</c:v>
                </c:pt>
                <c:pt idx="2">
                  <c:v>12.15</c:v>
                </c:pt>
                <c:pt idx="3">
                  <c:v>15.1</c:v>
                </c:pt>
                <c:pt idx="4">
                  <c:v>17.77</c:v>
                </c:pt>
              </c:numCache>
            </c:numRef>
          </c:val>
          <c:extLst>
            <c:ext xmlns:c16="http://schemas.microsoft.com/office/drawing/2014/chart" uri="{C3380CC4-5D6E-409C-BE32-E72D297353CC}">
              <c16:uniqueId val="{00000000-5756-4E4F-BB1A-C73BAE46FA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5756-4E4F-BB1A-C73BAE46FA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4-4D0F-8B9A-6B3E4D7FDC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5F14-4D0F-8B9A-6B3E4D7FDC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D-4716-B404-0A5662D4A5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8F9D-4716-B404-0A5662D4A5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41.56</c:v>
                </c:pt>
                <c:pt idx="1">
                  <c:v>49.52</c:v>
                </c:pt>
                <c:pt idx="2">
                  <c:v>53.13</c:v>
                </c:pt>
                <c:pt idx="3">
                  <c:v>55.31</c:v>
                </c:pt>
                <c:pt idx="4">
                  <c:v>62.65</c:v>
                </c:pt>
              </c:numCache>
            </c:numRef>
          </c:val>
          <c:extLst>
            <c:ext xmlns:c16="http://schemas.microsoft.com/office/drawing/2014/chart" uri="{C3380CC4-5D6E-409C-BE32-E72D297353CC}">
              <c16:uniqueId val="{00000000-D72D-4601-A034-DBD6354B48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D72D-4601-A034-DBD6354B48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1019.2</c:v>
                </c:pt>
                <c:pt idx="1">
                  <c:v>1372.8</c:v>
                </c:pt>
                <c:pt idx="2">
                  <c:v>616.82000000000005</c:v>
                </c:pt>
                <c:pt idx="3">
                  <c:v>405.4</c:v>
                </c:pt>
                <c:pt idx="4">
                  <c:v>486.76</c:v>
                </c:pt>
              </c:numCache>
            </c:numRef>
          </c:val>
          <c:extLst>
            <c:ext xmlns:c16="http://schemas.microsoft.com/office/drawing/2014/chart" uri="{C3380CC4-5D6E-409C-BE32-E72D297353CC}">
              <c16:uniqueId val="{00000000-B1C1-4BE5-AC50-92A47CEDF3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1C1-4BE5-AC50-92A47CEDF3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48.41</c:v>
                </c:pt>
                <c:pt idx="1">
                  <c:v>52.12</c:v>
                </c:pt>
                <c:pt idx="2">
                  <c:v>57.87</c:v>
                </c:pt>
                <c:pt idx="3">
                  <c:v>63.36</c:v>
                </c:pt>
                <c:pt idx="4">
                  <c:v>66.58</c:v>
                </c:pt>
              </c:numCache>
            </c:numRef>
          </c:val>
          <c:extLst>
            <c:ext xmlns:c16="http://schemas.microsoft.com/office/drawing/2014/chart" uri="{C3380CC4-5D6E-409C-BE32-E72D297353CC}">
              <c16:uniqueId val="{00000000-7697-41FD-8933-232D07211A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697-41FD-8933-232D07211A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314.37</c:v>
                </c:pt>
                <c:pt idx="1">
                  <c:v>292.14</c:v>
                </c:pt>
                <c:pt idx="2">
                  <c:v>264.85000000000002</c:v>
                </c:pt>
                <c:pt idx="3">
                  <c:v>240.18</c:v>
                </c:pt>
                <c:pt idx="4">
                  <c:v>232.62</c:v>
                </c:pt>
              </c:numCache>
            </c:numRef>
          </c:val>
          <c:extLst>
            <c:ext xmlns:c16="http://schemas.microsoft.com/office/drawing/2014/chart" uri="{C3380CC4-5D6E-409C-BE32-E72D297353CC}">
              <c16:uniqueId val="{00000000-6A84-4691-A9DF-F2FF86B914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A84-4691-A9DF-F2FF86B914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宮城県　涌谷町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4">
        <f>データ!S6</f>
        <v>14628</v>
      </c>
      <c r="AM8" s="44"/>
      <c r="AN8" s="44"/>
      <c r="AO8" s="44"/>
      <c r="AP8" s="44"/>
      <c r="AQ8" s="44"/>
      <c r="AR8" s="44"/>
      <c r="AS8" s="44"/>
      <c r="AT8" s="45">
        <f>データ!T6</f>
        <v>82.16</v>
      </c>
      <c r="AU8" s="45"/>
      <c r="AV8" s="45"/>
      <c r="AW8" s="45"/>
      <c r="AX8" s="45"/>
      <c r="AY8" s="45"/>
      <c r="AZ8" s="45"/>
      <c r="BA8" s="45"/>
      <c r="BB8" s="45">
        <f>データ!U6</f>
        <v>178.04</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70.53</v>
      </c>
      <c r="J10" s="45"/>
      <c r="K10" s="45"/>
      <c r="L10" s="45"/>
      <c r="M10" s="45"/>
      <c r="N10" s="45"/>
      <c r="O10" s="45"/>
      <c r="P10" s="45">
        <f>データ!P6</f>
        <v>12.2</v>
      </c>
      <c r="Q10" s="45"/>
      <c r="R10" s="45"/>
      <c r="S10" s="45"/>
      <c r="T10" s="45"/>
      <c r="U10" s="45"/>
      <c r="V10" s="45"/>
      <c r="W10" s="45">
        <f>データ!Q6</f>
        <v>93.44</v>
      </c>
      <c r="X10" s="45"/>
      <c r="Y10" s="45"/>
      <c r="Z10" s="45"/>
      <c r="AA10" s="45"/>
      <c r="AB10" s="45"/>
      <c r="AC10" s="45"/>
      <c r="AD10" s="44">
        <f>データ!R6</f>
        <v>2910</v>
      </c>
      <c r="AE10" s="44"/>
      <c r="AF10" s="44"/>
      <c r="AG10" s="44"/>
      <c r="AH10" s="44"/>
      <c r="AI10" s="44"/>
      <c r="AJ10" s="44"/>
      <c r="AK10" s="2"/>
      <c r="AL10" s="44">
        <f>データ!V6</f>
        <v>1767</v>
      </c>
      <c r="AM10" s="44"/>
      <c r="AN10" s="44"/>
      <c r="AO10" s="44"/>
      <c r="AP10" s="44"/>
      <c r="AQ10" s="44"/>
      <c r="AR10" s="44"/>
      <c r="AS10" s="44"/>
      <c r="AT10" s="45">
        <f>データ!W6</f>
        <v>3.63</v>
      </c>
      <c r="AU10" s="45"/>
      <c r="AV10" s="45"/>
      <c r="AW10" s="45"/>
      <c r="AX10" s="45"/>
      <c r="AY10" s="45"/>
      <c r="AZ10" s="45"/>
      <c r="BA10" s="45"/>
      <c r="BB10" s="45">
        <f>データ!X6</f>
        <v>486.78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sbgmLDQ8woV0uuZuom6LImcsPoc1IvILqV4JyzQ3t1pMuHhVoysGCbWIvMYxqHpI/FwJb3YPgS1t4MZCg5iCg==" saltValue="h+R7w0T7k41RkGVdbcqP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45012</v>
      </c>
      <c r="D6" s="19">
        <f t="shared" si="3"/>
        <v>46</v>
      </c>
      <c r="E6" s="19">
        <f t="shared" si="3"/>
        <v>17</v>
      </c>
      <c r="F6" s="19">
        <f t="shared" si="3"/>
        <v>5</v>
      </c>
      <c r="G6" s="19">
        <f t="shared" si="3"/>
        <v>0</v>
      </c>
      <c r="H6" s="19" t="str">
        <f t="shared" si="3"/>
        <v>宮城県　涌谷町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70.53</v>
      </c>
      <c r="P6" s="20">
        <f t="shared" si="3"/>
        <v>12.2</v>
      </c>
      <c r="Q6" s="20">
        <f t="shared" si="3"/>
        <v>93.44</v>
      </c>
      <c r="R6" s="20">
        <f t="shared" si="3"/>
        <v>2910</v>
      </c>
      <c r="S6" s="20">
        <f t="shared" si="3"/>
        <v>14628</v>
      </c>
      <c r="T6" s="20">
        <f t="shared" si="3"/>
        <v>82.16</v>
      </c>
      <c r="U6" s="20">
        <f t="shared" si="3"/>
        <v>178.04</v>
      </c>
      <c r="V6" s="20">
        <f t="shared" si="3"/>
        <v>1767</v>
      </c>
      <c r="W6" s="20">
        <f t="shared" si="3"/>
        <v>3.63</v>
      </c>
      <c r="X6" s="20">
        <f t="shared" si="3"/>
        <v>486.78</v>
      </c>
      <c r="Y6" s="21">
        <f>IF(Y7="",NA(),Y7)</f>
        <v>99.98</v>
      </c>
      <c r="Z6" s="21">
        <f t="shared" ref="Z6:AH6" si="4">IF(Z7="",NA(),Z7)</f>
        <v>103.8</v>
      </c>
      <c r="AA6" s="21">
        <f t="shared" si="4"/>
        <v>103.09</v>
      </c>
      <c r="AB6" s="21">
        <f t="shared" si="4"/>
        <v>102.06</v>
      </c>
      <c r="AC6" s="21">
        <f t="shared" si="4"/>
        <v>104.27</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41.56</v>
      </c>
      <c r="AV6" s="21">
        <f t="shared" ref="AV6:BD6" si="6">IF(AV7="",NA(),AV7)</f>
        <v>49.52</v>
      </c>
      <c r="AW6" s="21">
        <f t="shared" si="6"/>
        <v>53.13</v>
      </c>
      <c r="AX6" s="21">
        <f t="shared" si="6"/>
        <v>55.31</v>
      </c>
      <c r="AY6" s="21">
        <f t="shared" si="6"/>
        <v>62.65</v>
      </c>
      <c r="AZ6" s="21">
        <f t="shared" si="6"/>
        <v>26.99</v>
      </c>
      <c r="BA6" s="21">
        <f t="shared" si="6"/>
        <v>29.13</v>
      </c>
      <c r="BB6" s="21">
        <f t="shared" si="6"/>
        <v>35.69</v>
      </c>
      <c r="BC6" s="21">
        <f t="shared" si="6"/>
        <v>38.4</v>
      </c>
      <c r="BD6" s="21">
        <f t="shared" si="6"/>
        <v>44.04</v>
      </c>
      <c r="BE6" s="20" t="str">
        <f>IF(BE7="","",IF(BE7="-","【-】","【"&amp;SUBSTITUTE(TEXT(BE7,"#,##0.00"),"-","△")&amp;"】"))</f>
        <v>【42.02】</v>
      </c>
      <c r="BF6" s="21">
        <f>IF(BF7="",NA(),BF7)</f>
        <v>1019.2</v>
      </c>
      <c r="BG6" s="21">
        <f t="shared" ref="BG6:BO6" si="7">IF(BG7="",NA(),BG7)</f>
        <v>1372.8</v>
      </c>
      <c r="BH6" s="21">
        <f t="shared" si="7"/>
        <v>616.82000000000005</v>
      </c>
      <c r="BI6" s="21">
        <f t="shared" si="7"/>
        <v>405.4</v>
      </c>
      <c r="BJ6" s="21">
        <f t="shared" si="7"/>
        <v>486.76</v>
      </c>
      <c r="BK6" s="21">
        <f t="shared" si="7"/>
        <v>826.83</v>
      </c>
      <c r="BL6" s="21">
        <f t="shared" si="7"/>
        <v>867.83</v>
      </c>
      <c r="BM6" s="21">
        <f t="shared" si="7"/>
        <v>791.76</v>
      </c>
      <c r="BN6" s="21">
        <f t="shared" si="7"/>
        <v>900.82</v>
      </c>
      <c r="BO6" s="21">
        <f t="shared" si="7"/>
        <v>839.21</v>
      </c>
      <c r="BP6" s="20" t="str">
        <f>IF(BP7="","",IF(BP7="-","【-】","【"&amp;SUBSTITUTE(TEXT(BP7,"#,##0.00"),"-","△")&amp;"】"))</f>
        <v>【785.10】</v>
      </c>
      <c r="BQ6" s="21">
        <f>IF(BQ7="",NA(),BQ7)</f>
        <v>48.41</v>
      </c>
      <c r="BR6" s="21">
        <f t="shared" ref="BR6:BZ6" si="8">IF(BR7="",NA(),BR7)</f>
        <v>52.12</v>
      </c>
      <c r="BS6" s="21">
        <f t="shared" si="8"/>
        <v>57.87</v>
      </c>
      <c r="BT6" s="21">
        <f t="shared" si="8"/>
        <v>63.36</v>
      </c>
      <c r="BU6" s="21">
        <f t="shared" si="8"/>
        <v>66.58</v>
      </c>
      <c r="BV6" s="21">
        <f t="shared" si="8"/>
        <v>57.31</v>
      </c>
      <c r="BW6" s="21">
        <f t="shared" si="8"/>
        <v>57.08</v>
      </c>
      <c r="BX6" s="21">
        <f t="shared" si="8"/>
        <v>56.26</v>
      </c>
      <c r="BY6" s="21">
        <f t="shared" si="8"/>
        <v>52.94</v>
      </c>
      <c r="BZ6" s="21">
        <f t="shared" si="8"/>
        <v>52.05</v>
      </c>
      <c r="CA6" s="20" t="str">
        <f>IF(CA7="","",IF(CA7="-","【-】","【"&amp;SUBSTITUTE(TEXT(CA7,"#,##0.00"),"-","△")&amp;"】"))</f>
        <v>【56.93】</v>
      </c>
      <c r="CB6" s="21">
        <f>IF(CB7="",NA(),CB7)</f>
        <v>314.37</v>
      </c>
      <c r="CC6" s="21">
        <f t="shared" ref="CC6:CK6" si="9">IF(CC7="",NA(),CC7)</f>
        <v>292.14</v>
      </c>
      <c r="CD6" s="21">
        <f t="shared" si="9"/>
        <v>264.85000000000002</v>
      </c>
      <c r="CE6" s="21">
        <f t="shared" si="9"/>
        <v>240.18</v>
      </c>
      <c r="CF6" s="21">
        <f t="shared" si="9"/>
        <v>232.62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30.01</v>
      </c>
      <c r="CN6" s="21">
        <f t="shared" ref="CN6:CV6" si="10">IF(CN7="",NA(),CN7)</f>
        <v>30.24</v>
      </c>
      <c r="CO6" s="21">
        <f t="shared" si="10"/>
        <v>30.7</v>
      </c>
      <c r="CP6" s="21">
        <f t="shared" si="10"/>
        <v>29.78</v>
      </c>
      <c r="CQ6" s="21">
        <f t="shared" si="10"/>
        <v>29.1</v>
      </c>
      <c r="CR6" s="21">
        <f t="shared" si="10"/>
        <v>50.14</v>
      </c>
      <c r="CS6" s="21">
        <f t="shared" si="10"/>
        <v>54.83</v>
      </c>
      <c r="CT6" s="21">
        <f t="shared" si="10"/>
        <v>66.53</v>
      </c>
      <c r="CU6" s="21">
        <f t="shared" si="10"/>
        <v>52.35</v>
      </c>
      <c r="CV6" s="21">
        <f t="shared" si="10"/>
        <v>46.25</v>
      </c>
      <c r="CW6" s="20" t="str">
        <f>IF(CW7="","",IF(CW7="-","【-】","【"&amp;SUBSTITUTE(TEXT(CW7,"#,##0.00"),"-","△")&amp;"】"))</f>
        <v>【49.87】</v>
      </c>
      <c r="CX6" s="21">
        <f>IF(CX7="",NA(),CX7)</f>
        <v>58.47</v>
      </c>
      <c r="CY6" s="21">
        <f t="shared" ref="CY6:DG6" si="11">IF(CY7="",NA(),CY7)</f>
        <v>63.2</v>
      </c>
      <c r="CZ6" s="21">
        <f t="shared" si="11"/>
        <v>63.01</v>
      </c>
      <c r="DA6" s="21">
        <f t="shared" si="11"/>
        <v>62.77</v>
      </c>
      <c r="DB6" s="21">
        <f t="shared" si="11"/>
        <v>62.87</v>
      </c>
      <c r="DC6" s="21">
        <f t="shared" si="11"/>
        <v>84.98</v>
      </c>
      <c r="DD6" s="21">
        <f t="shared" si="11"/>
        <v>84.7</v>
      </c>
      <c r="DE6" s="21">
        <f t="shared" si="11"/>
        <v>84.67</v>
      </c>
      <c r="DF6" s="21">
        <f t="shared" si="11"/>
        <v>84.39</v>
      </c>
      <c r="DG6" s="21">
        <f t="shared" si="11"/>
        <v>83.96</v>
      </c>
      <c r="DH6" s="20" t="str">
        <f>IF(DH7="","",IF(DH7="-","【-】","【"&amp;SUBSTITUTE(TEXT(DH7,"#,##0.00"),"-","△")&amp;"】"))</f>
        <v>【87.54】</v>
      </c>
      <c r="DI6" s="21">
        <f>IF(DI7="",NA(),DI7)</f>
        <v>6.18</v>
      </c>
      <c r="DJ6" s="21">
        <f t="shared" ref="DJ6:DR6" si="12">IF(DJ7="",NA(),DJ7)</f>
        <v>9.11</v>
      </c>
      <c r="DK6" s="21">
        <f t="shared" si="12"/>
        <v>12.15</v>
      </c>
      <c r="DL6" s="21">
        <f t="shared" si="12"/>
        <v>15.1</v>
      </c>
      <c r="DM6" s="21">
        <f t="shared" si="12"/>
        <v>17.77</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45012</v>
      </c>
      <c r="D7" s="23">
        <v>46</v>
      </c>
      <c r="E7" s="23">
        <v>17</v>
      </c>
      <c r="F7" s="23">
        <v>5</v>
      </c>
      <c r="G7" s="23">
        <v>0</v>
      </c>
      <c r="H7" s="23" t="s">
        <v>96</v>
      </c>
      <c r="I7" s="23" t="s">
        <v>97</v>
      </c>
      <c r="J7" s="23" t="s">
        <v>98</v>
      </c>
      <c r="K7" s="23" t="s">
        <v>99</v>
      </c>
      <c r="L7" s="23" t="s">
        <v>100</v>
      </c>
      <c r="M7" s="23" t="s">
        <v>101</v>
      </c>
      <c r="N7" s="24" t="s">
        <v>102</v>
      </c>
      <c r="O7" s="24">
        <v>70.53</v>
      </c>
      <c r="P7" s="24">
        <v>12.2</v>
      </c>
      <c r="Q7" s="24">
        <v>93.44</v>
      </c>
      <c r="R7" s="24">
        <v>2910</v>
      </c>
      <c r="S7" s="24">
        <v>14628</v>
      </c>
      <c r="T7" s="24">
        <v>82.16</v>
      </c>
      <c r="U7" s="24">
        <v>178.04</v>
      </c>
      <c r="V7" s="24">
        <v>1767</v>
      </c>
      <c r="W7" s="24">
        <v>3.63</v>
      </c>
      <c r="X7" s="24">
        <v>486.78</v>
      </c>
      <c r="Y7" s="24">
        <v>99.98</v>
      </c>
      <c r="Z7" s="24">
        <v>103.8</v>
      </c>
      <c r="AA7" s="24">
        <v>103.09</v>
      </c>
      <c r="AB7" s="24">
        <v>102.06</v>
      </c>
      <c r="AC7" s="24">
        <v>104.27</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41.56</v>
      </c>
      <c r="AV7" s="24">
        <v>49.52</v>
      </c>
      <c r="AW7" s="24">
        <v>53.13</v>
      </c>
      <c r="AX7" s="24">
        <v>55.31</v>
      </c>
      <c r="AY7" s="24">
        <v>62.65</v>
      </c>
      <c r="AZ7" s="24">
        <v>26.99</v>
      </c>
      <c r="BA7" s="24">
        <v>29.13</v>
      </c>
      <c r="BB7" s="24">
        <v>35.69</v>
      </c>
      <c r="BC7" s="24">
        <v>38.4</v>
      </c>
      <c r="BD7" s="24">
        <v>44.04</v>
      </c>
      <c r="BE7" s="24">
        <v>42.02</v>
      </c>
      <c r="BF7" s="24">
        <v>1019.2</v>
      </c>
      <c r="BG7" s="24">
        <v>1372.8</v>
      </c>
      <c r="BH7" s="24">
        <v>616.82000000000005</v>
      </c>
      <c r="BI7" s="24">
        <v>405.4</v>
      </c>
      <c r="BJ7" s="24">
        <v>486.76</v>
      </c>
      <c r="BK7" s="24">
        <v>826.83</v>
      </c>
      <c r="BL7" s="24">
        <v>867.83</v>
      </c>
      <c r="BM7" s="24">
        <v>791.76</v>
      </c>
      <c r="BN7" s="24">
        <v>900.82</v>
      </c>
      <c r="BO7" s="24">
        <v>839.21</v>
      </c>
      <c r="BP7" s="24">
        <v>785.1</v>
      </c>
      <c r="BQ7" s="24">
        <v>48.41</v>
      </c>
      <c r="BR7" s="24">
        <v>52.12</v>
      </c>
      <c r="BS7" s="24">
        <v>57.87</v>
      </c>
      <c r="BT7" s="24">
        <v>63.36</v>
      </c>
      <c r="BU7" s="24">
        <v>66.58</v>
      </c>
      <c r="BV7" s="24">
        <v>57.31</v>
      </c>
      <c r="BW7" s="24">
        <v>57.08</v>
      </c>
      <c r="BX7" s="24">
        <v>56.26</v>
      </c>
      <c r="BY7" s="24">
        <v>52.94</v>
      </c>
      <c r="BZ7" s="24">
        <v>52.05</v>
      </c>
      <c r="CA7" s="24">
        <v>56.93</v>
      </c>
      <c r="CB7" s="24">
        <v>314.37</v>
      </c>
      <c r="CC7" s="24">
        <v>292.14</v>
      </c>
      <c r="CD7" s="24">
        <v>264.85000000000002</v>
      </c>
      <c r="CE7" s="24">
        <v>240.18</v>
      </c>
      <c r="CF7" s="24">
        <v>232.62</v>
      </c>
      <c r="CG7" s="24">
        <v>273.52</v>
      </c>
      <c r="CH7" s="24">
        <v>274.99</v>
      </c>
      <c r="CI7" s="24">
        <v>282.08999999999997</v>
      </c>
      <c r="CJ7" s="24">
        <v>303.27999999999997</v>
      </c>
      <c r="CK7" s="24">
        <v>301.86</v>
      </c>
      <c r="CL7" s="24">
        <v>271.14999999999998</v>
      </c>
      <c r="CM7" s="24">
        <v>30.01</v>
      </c>
      <c r="CN7" s="24">
        <v>30.24</v>
      </c>
      <c r="CO7" s="24">
        <v>30.7</v>
      </c>
      <c r="CP7" s="24">
        <v>29.78</v>
      </c>
      <c r="CQ7" s="24">
        <v>29.1</v>
      </c>
      <c r="CR7" s="24">
        <v>50.14</v>
      </c>
      <c r="CS7" s="24">
        <v>54.83</v>
      </c>
      <c r="CT7" s="24">
        <v>66.53</v>
      </c>
      <c r="CU7" s="24">
        <v>52.35</v>
      </c>
      <c r="CV7" s="24">
        <v>46.25</v>
      </c>
      <c r="CW7" s="24">
        <v>49.87</v>
      </c>
      <c r="CX7" s="24">
        <v>58.47</v>
      </c>
      <c r="CY7" s="24">
        <v>63.2</v>
      </c>
      <c r="CZ7" s="24">
        <v>63.01</v>
      </c>
      <c r="DA7" s="24">
        <v>62.77</v>
      </c>
      <c r="DB7" s="24">
        <v>62.87</v>
      </c>
      <c r="DC7" s="24">
        <v>84.98</v>
      </c>
      <c r="DD7" s="24">
        <v>84.7</v>
      </c>
      <c r="DE7" s="24">
        <v>84.67</v>
      </c>
      <c r="DF7" s="24">
        <v>84.39</v>
      </c>
      <c r="DG7" s="24">
        <v>83.96</v>
      </c>
      <c r="DH7" s="24">
        <v>87.54</v>
      </c>
      <c r="DI7" s="24">
        <v>6.18</v>
      </c>
      <c r="DJ7" s="24">
        <v>9.11</v>
      </c>
      <c r="DK7" s="24">
        <v>12.15</v>
      </c>
      <c r="DL7" s="24">
        <v>15.1</v>
      </c>
      <c r="DM7" s="24">
        <v>17.77</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dcterms:created xsi:type="dcterms:W3CDTF">2024-12-19T01:27:31Z</dcterms:created>
  <dcterms:modified xsi:type="dcterms:W3CDTF">2025-03-03T06:14:53Z</dcterms:modified>
  <cp:category/>
</cp:coreProperties>
</file>