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7実施・公営企業決算統計関係\17_経営比較分析表\04_市町村回答\32_涌谷町★☆\02_修正\"/>
    </mc:Choice>
  </mc:AlternateContent>
  <xr:revisionPtr revIDLastSave="0" documentId="13_ncr:1_{CA8C302D-33BB-4528-8141-64B1A5FDC6FD}" xr6:coauthVersionLast="47" xr6:coauthVersionMax="47" xr10:uidLastSave="{00000000-0000-0000-0000-000000000000}"/>
  <workbookProtection workbookAlgorithmName="SHA-512" workbookHashValue="jcSr1RoSYnbvI5MrHzR+S6AXNav9TWj7jd9148xpcq9bMKiKZHPLiVcMrmjqdhC1iZAdUWWg8d0aI3vSEHfw7A==" workbookSaltValue="WprR2hsPPnRdNPr7mbS5Gw==" workbookSpinCount="100000" lockStructure="1"/>
  <bookViews>
    <workbookView xWindow="20370" yWindow="-2100" windowWidth="29040" windowHeight="15720" xr2:uid="{00000000-000D-0000-FFFF-FFFF00000000}"/>
  </bookViews>
  <sheets>
    <sheet name="法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G85" i="4"/>
  <c r="E85" i="4"/>
  <c r="BB10" i="4"/>
  <c r="P10" i="4"/>
  <c r="AT8" i="4"/>
  <c r="W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<sst xmlns="http://schemas.openxmlformats.org/spreadsheetml/2006/main" count="231" uniqueCount="117">
  <si>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</si>
  <si>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</si>
  <si>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</si>
  <si>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</si>
  <si>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</si>
  <si>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</si>
  <si>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</si>
  <si>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</si>
  <si>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</si>
  <si>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</si>
  <si>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</si>
  <si>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</si>
  <si>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</si>
  <si>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</si>
  <si>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</si>
  <si>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</si>
  <si>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</si>
  <si>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</si>
  <si>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</si>
  <si>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</si>
  <si>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</si>
  <si>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</si>
  <si>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</si>
  <si>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</si>
  <si>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</si>
  <si>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</si>
  <si>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</si>
  <si>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</si>
  <si>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</si>
  <si>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</si>
  <si>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</si>
  <si>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</si>
  <si>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</si>
  <si>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</si>
  <si>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</si>
  <si>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</si>
  <si>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</si>
  <si>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</si>
  <si>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</si>
  <si>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</si>
  <si>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</si>
  <si>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</si>
  <si>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</si>
  <si>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</si>
  <si>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</si>
  <si>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</si>
  <si>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</si>
  <si>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</si>
  <si>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</si>
  <si>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</si>
  <si>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</si>
  <si>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</si>
  <si>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</si>
  <si>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</si>
  <si>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</si>
  <si>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</si>
  <si>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</si>
  <si>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</si>
  <si>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</si>
  <si>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</si>
  <si>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</si>
  <si>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</si>
  <si>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</si>
  <si>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</si>
  <si>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</si>
  <si>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</si>
  <si>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</si>
  <si>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</si>
  <si>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</si>
  <si>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</si>
  <si>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</si>
  <si>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</si>
  <si>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</si>
  <si>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</si>
  <si>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</si>
  <si>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</si>
  <si>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</si>
  <si>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</si>
  <si>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</si>
  <si>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</si>
  <si>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</si>
  <si>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</si>
  <si>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</si>
  <si>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</si>
  <si>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</si>
  <si>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</si>
  <si>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</si>
  <si>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</si>
  <si>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</si>
  <si>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</si>
  <si>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</si>
  <si>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</si>
  <si>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</si>
  <si>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</si>
  <si>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</si>
  <si>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</si>
  <si>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涌谷町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</si>
  <si>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</si>
  <si>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</si>
  <si>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</si>
  <si>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</si>
  <si>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</si>
  <si>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</si>
  <si>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</si>
  <si>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</si>
  <si>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</si>
  <si>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</si>
  <si>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</si>
  <si>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</si>
  <si>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</si>
  <si>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</si>
  <si>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</si>
  <si>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</si>
  <si>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</si>
  <si>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rPr>
        <sz val="10"/>
        <rFont val="ＭＳ ゴシック"/>
        <family val="3"/>
        <charset val="128"/>
      </rPr>
      <t>【経常収支比率】</t>
    </r>
    <r>
      <rPr>
        <sz val="10"/>
        <color rgb="FFFF0000"/>
        <rFont val="ＭＳ ゴシック"/>
        <family val="3"/>
        <charset val="128"/>
      </rPr>
      <t xml:space="preserve">
</t>
    </r>
    <r>
      <rPr>
        <sz val="10"/>
        <rFont val="ＭＳ ゴシック"/>
        <family val="3"/>
        <charset val="128"/>
      </rPr>
      <t>100%を上回っているが、一般会計からの繰入により収支均衡を図っている。今後も人口減少や維持管理に係る経費負担も増えてくると予測されることから、使用料改定を検討し、経費削減に努め指標を維持していく。
【流動比率】
指標は前年度から4.67ポイント下がり、類似団体よりも低位である。内部留保の充実を図りながら経営体力をつけ、事業運営していく。
【企業債残高対事業規模比率】
新規の企業債の借入が抑制され比率の増減が緩やかな傾向である。今後も企業債や資本費平準化債の増加が見込まれることから、適性値を探り事業運営していく。</t>
    </r>
    <r>
      <rPr>
        <sz val="10"/>
        <color rgb="FFFF0000"/>
        <rFont val="ＭＳ ゴシック"/>
        <family val="3"/>
        <charset val="128"/>
      </rPr>
      <t xml:space="preserve">
</t>
    </r>
    <r>
      <rPr>
        <sz val="10"/>
        <rFont val="ＭＳ ゴシック"/>
        <family val="3"/>
        <charset val="128"/>
      </rPr>
      <t>【経費回収率】</t>
    </r>
    <r>
      <rPr>
        <sz val="10"/>
        <color rgb="FFFF0000"/>
        <rFont val="ＭＳ ゴシック"/>
        <family val="3"/>
        <charset val="128"/>
      </rPr>
      <t xml:space="preserve">
</t>
    </r>
    <r>
      <rPr>
        <sz val="10"/>
        <rFont val="ＭＳ ゴシック"/>
        <family val="3"/>
        <charset val="128"/>
      </rPr>
      <t>前年との比較で13.12ポイント上回ったが、指標となる100％を下回っており、引き続き、接続率の向上と営業費用の縮減を図ることで経営改善を図りつつ、将来的な使用料改定についても視野に入れていく。
【汚水処理原価】
類似団体より優位ではあるが、人口減少による有収水量の減、物価高騰に伴い費用が増加傾向にあることから、経費削減に努め事業運営していきたい。
【施設利用率】</t>
    </r>
    <r>
      <rPr>
        <sz val="10"/>
        <color rgb="FFFF0000"/>
        <rFont val="ＭＳ ゴシック"/>
        <family val="3"/>
        <charset val="128"/>
      </rPr>
      <t xml:space="preserve">
</t>
    </r>
    <r>
      <rPr>
        <sz val="10"/>
        <rFont val="ＭＳ ゴシック"/>
        <family val="3"/>
        <charset val="128"/>
      </rPr>
      <t>処理水量が減少傾向となっており、施設利用率が上がらない状況である。施設の効率化を検討していくが、施設の余剰分は、災害時や施設更新時バックアップ機能として維持していくことから指標の改善が難しい現状である。
【水洗化率】
前年度と比べ若干の増となるが、既存住宅の接続が進んでいない状況である。接続率が低い地区を対象に戸別訪問など普及促進を続けていく。</t>
    </r>
    <r>
      <rPr>
        <sz val="10"/>
        <color rgb="FFFF0000"/>
        <rFont val="ＭＳ ゴシック"/>
        <family val="3"/>
        <charset val="128"/>
      </rPr>
      <t xml:space="preserve">
</t>
    </r>
    <rPh sb="1" eb="7">
      <t>ケイジョウシュウシヒリツ</t>
    </rPh>
    <rPh sb="14" eb="16">
      <t>ウワマワ</t>
    </rPh>
    <rPh sb="22" eb="24">
      <t>イッパン</t>
    </rPh>
    <rPh sb="24" eb="26">
      <t>カイケイ</t>
    </rPh>
    <rPh sb="29" eb="31">
      <t>クリイレ</t>
    </rPh>
    <rPh sb="34" eb="36">
      <t>シュウシ</t>
    </rPh>
    <rPh sb="36" eb="38">
      <t>キンコウ</t>
    </rPh>
    <rPh sb="39" eb="40">
      <t>ハカ</t>
    </rPh>
    <rPh sb="45" eb="47">
      <t>コンゴ</t>
    </rPh>
    <rPh sb="48" eb="50">
      <t>ジンコウ</t>
    </rPh>
    <rPh sb="50" eb="52">
      <t>ゲンショウ</t>
    </rPh>
    <rPh sb="53" eb="55">
      <t>イジ</t>
    </rPh>
    <rPh sb="55" eb="57">
      <t>カンリ</t>
    </rPh>
    <rPh sb="58" eb="59">
      <t>カカ</t>
    </rPh>
    <rPh sb="60" eb="62">
      <t>ケイヒ</t>
    </rPh>
    <rPh sb="62" eb="64">
      <t>フタン</t>
    </rPh>
    <rPh sb="65" eb="66">
      <t>フ</t>
    </rPh>
    <rPh sb="71" eb="73">
      <t>ヨソク</t>
    </rPh>
    <rPh sb="87" eb="89">
      <t>ケントウ</t>
    </rPh>
    <rPh sb="91" eb="93">
      <t>ケイヒ</t>
    </rPh>
    <rPh sb="93" eb="95">
      <t>サクゲン</t>
    </rPh>
    <rPh sb="96" eb="97">
      <t>ツト</t>
    </rPh>
    <rPh sb="98" eb="100">
      <t>シヒョウ</t>
    </rPh>
    <rPh sb="101" eb="103">
      <t>イジ</t>
    </rPh>
    <rPh sb="110" eb="112">
      <t>リュウドウ</t>
    </rPh>
    <rPh sb="112" eb="114">
      <t>ヒリツ</t>
    </rPh>
    <rPh sb="116" eb="118">
      <t>シヒョウ</t>
    </rPh>
    <rPh sb="119" eb="122">
      <t>ゼンネンド</t>
    </rPh>
    <rPh sb="132" eb="133">
      <t>サ</t>
    </rPh>
    <rPh sb="136" eb="138">
      <t>ルイジ</t>
    </rPh>
    <rPh sb="138" eb="140">
      <t>ダンタイ</t>
    </rPh>
    <rPh sb="143" eb="145">
      <t>テイイ</t>
    </rPh>
    <rPh sb="149" eb="151">
      <t>ナイブ</t>
    </rPh>
    <rPh sb="151" eb="153">
      <t>リュウホ</t>
    </rPh>
    <rPh sb="154" eb="156">
      <t>ジュウジツ</t>
    </rPh>
    <rPh sb="157" eb="158">
      <t>ハカ</t>
    </rPh>
    <rPh sb="162" eb="164">
      <t>ケイエイ</t>
    </rPh>
    <rPh sb="164" eb="166">
      <t>タイリョク</t>
    </rPh>
    <rPh sb="170" eb="172">
      <t>ジギョウ</t>
    </rPh>
    <rPh sb="172" eb="174">
      <t>ウンエイ</t>
    </rPh>
    <rPh sb="181" eb="184">
      <t>キギョウサイ</t>
    </rPh>
    <rPh sb="184" eb="186">
      <t>ザンダカ</t>
    </rPh>
    <rPh sb="186" eb="187">
      <t>タイ</t>
    </rPh>
    <rPh sb="187" eb="189">
      <t>ジギョウ</t>
    </rPh>
    <rPh sb="189" eb="191">
      <t>キボ</t>
    </rPh>
    <rPh sb="191" eb="193">
      <t>ヒリツ</t>
    </rPh>
    <rPh sb="195" eb="197">
      <t>シンキ</t>
    </rPh>
    <rPh sb="198" eb="201">
      <t>キギョウサイ</t>
    </rPh>
    <rPh sb="202" eb="204">
      <t>カリイレ</t>
    </rPh>
    <rPh sb="205" eb="207">
      <t>ヨクセイ</t>
    </rPh>
    <rPh sb="209" eb="211">
      <t>ヒリツ</t>
    </rPh>
    <rPh sb="212" eb="214">
      <t>ゾウゲン</t>
    </rPh>
    <rPh sb="215" eb="216">
      <t>ユル</t>
    </rPh>
    <rPh sb="219" eb="221">
      <t>ケイコウ</t>
    </rPh>
    <rPh sb="225" eb="227">
      <t>コンゴ</t>
    </rPh>
    <rPh sb="228" eb="231">
      <t>キギョウサイ</t>
    </rPh>
    <rPh sb="232" eb="235">
      <t>シホンヒ</t>
    </rPh>
    <rPh sb="235" eb="237">
      <t>ヘイジュン</t>
    </rPh>
    <rPh sb="237" eb="239">
      <t>カサイ</t>
    </rPh>
    <rPh sb="240" eb="242">
      <t>ゾウカ</t>
    </rPh>
    <rPh sb="243" eb="245">
      <t>ミコ</t>
    </rPh>
    <rPh sb="253" eb="255">
      <t>テキセイ</t>
    </rPh>
    <rPh sb="255" eb="256">
      <t>チ</t>
    </rPh>
    <rPh sb="257" eb="258">
      <t>サグ</t>
    </rPh>
    <rPh sb="259" eb="261">
      <t>ジギョウ</t>
    </rPh>
    <rPh sb="261" eb="263">
      <t>ウンエイ</t>
    </rPh>
    <rPh sb="270" eb="272">
      <t>ケイヒ</t>
    </rPh>
    <rPh sb="272" eb="275">
      <t>カイシュウリツ</t>
    </rPh>
    <rPh sb="277" eb="279">
      <t>ゼンネン</t>
    </rPh>
    <rPh sb="281" eb="283">
      <t>ヒカク</t>
    </rPh>
    <rPh sb="293" eb="295">
      <t>ウワマワ</t>
    </rPh>
    <rPh sb="299" eb="301">
      <t>シヒョウ</t>
    </rPh>
    <rPh sb="309" eb="311">
      <t>シタマワ</t>
    </rPh>
    <rPh sb="316" eb="317">
      <t>ヒ</t>
    </rPh>
    <rPh sb="318" eb="319">
      <t>ツヅ</t>
    </rPh>
    <rPh sb="321" eb="323">
      <t>セツゾク</t>
    </rPh>
    <rPh sb="323" eb="324">
      <t>リツ</t>
    </rPh>
    <rPh sb="325" eb="327">
      <t>コウジョウ</t>
    </rPh>
    <rPh sb="328" eb="330">
      <t>エイギョウ</t>
    </rPh>
    <rPh sb="330" eb="332">
      <t>ヒヨウ</t>
    </rPh>
    <rPh sb="333" eb="335">
      <t>シュクゲン</t>
    </rPh>
    <rPh sb="336" eb="337">
      <t>ハカ</t>
    </rPh>
    <rPh sb="341" eb="343">
      <t>ケイエイ</t>
    </rPh>
    <rPh sb="343" eb="345">
      <t>カイゼン</t>
    </rPh>
    <rPh sb="346" eb="347">
      <t>ハカ</t>
    </rPh>
    <rPh sb="351" eb="354">
      <t>ショウライテキ</t>
    </rPh>
    <rPh sb="355" eb="358">
      <t>シヨウリョウ</t>
    </rPh>
    <rPh sb="358" eb="360">
      <t>カイテイ</t>
    </rPh>
    <rPh sb="365" eb="367">
      <t>シヤ</t>
    </rPh>
    <rPh sb="368" eb="369">
      <t>イ</t>
    </rPh>
    <rPh sb="376" eb="378">
      <t>オスイ</t>
    </rPh>
    <rPh sb="378" eb="380">
      <t>ショリ</t>
    </rPh>
    <rPh sb="380" eb="382">
      <t>ゲンカ</t>
    </rPh>
    <rPh sb="384" eb="386">
      <t>ルイジ</t>
    </rPh>
    <rPh sb="386" eb="388">
      <t>ダンタイ</t>
    </rPh>
    <rPh sb="390" eb="392">
      <t>ユウイ</t>
    </rPh>
    <rPh sb="398" eb="400">
      <t>ジンコウ</t>
    </rPh>
    <rPh sb="400" eb="402">
      <t>ゲンショウ</t>
    </rPh>
    <rPh sb="405" eb="407">
      <t>ユウシュウ</t>
    </rPh>
    <rPh sb="407" eb="409">
      <t>スイリョウ</t>
    </rPh>
    <rPh sb="410" eb="411">
      <t>ゲン</t>
    </rPh>
    <rPh sb="417" eb="418">
      <t>トモナ</t>
    </rPh>
    <rPh sb="442" eb="444">
      <t>ウンエイ</t>
    </rPh>
    <rPh sb="453" eb="455">
      <t>シセツ</t>
    </rPh>
    <rPh sb="455" eb="458">
      <t>リヨウリツ</t>
    </rPh>
    <rPh sb="460" eb="462">
      <t>ショリ</t>
    </rPh>
    <rPh sb="462" eb="464">
      <t>スイリョウ</t>
    </rPh>
    <rPh sb="465" eb="467">
      <t>ゲンショウ</t>
    </rPh>
    <rPh sb="467" eb="469">
      <t>ケイコウ</t>
    </rPh>
    <rPh sb="494" eb="496">
      <t>シセツ</t>
    </rPh>
    <rPh sb="497" eb="500">
      <t>コウリツカ</t>
    </rPh>
    <rPh sb="500" eb="502">
      <t>ケントウ</t>
    </rPh>
    <rPh sb="508" eb="510">
      <t>シセツ</t>
    </rPh>
    <rPh sb="516" eb="519">
      <t>サイガイジ</t>
    </rPh>
    <rPh sb="520" eb="522">
      <t>シセツ</t>
    </rPh>
    <rPh sb="522" eb="525">
      <t>コウシンジ</t>
    </rPh>
    <rPh sb="531" eb="533">
      <t>キノウ</t>
    </rPh>
    <rPh sb="536" eb="538">
      <t>イジ</t>
    </rPh>
    <rPh sb="547" eb="549">
      <t>シヒョウ</t>
    </rPh>
    <rPh sb="550" eb="552">
      <t>カイゼン</t>
    </rPh>
    <rPh sb="553" eb="554">
      <t>ムズカ</t>
    </rPh>
    <rPh sb="556" eb="558">
      <t>ゲンジョウ</t>
    </rPh>
    <rPh sb="563" eb="566">
      <t>スイセンカ</t>
    </rPh>
    <rPh sb="566" eb="567">
      <t>リツ</t>
    </rPh>
    <rPh sb="570" eb="573">
      <t>ゼンネンド</t>
    </rPh>
    <rPh sb="585" eb="587">
      <t>キゾン</t>
    </rPh>
    <rPh sb="587" eb="589">
      <t>ジュウタク</t>
    </rPh>
    <rPh sb="593" eb="594">
      <t>スス</t>
    </rPh>
    <rPh sb="599" eb="601">
      <t>ジョウキョウ</t>
    </rPh>
    <rPh sb="605" eb="607">
      <t>セツゾク</t>
    </rPh>
    <rPh sb="607" eb="608">
      <t>リツ</t>
    </rPh>
    <rPh sb="609" eb="610">
      <t>ヒク</t>
    </rPh>
    <rPh sb="611" eb="613">
      <t>チク</t>
    </rPh>
    <rPh sb="614" eb="616">
      <t>タイショウ</t>
    </rPh>
    <phoneticPr fontId="4"/>
  </si>
  <si>
    <r>
      <t>　</t>
    </r>
    <r>
      <rPr>
        <sz val="10"/>
        <rFont val="ＭＳ ゴシック"/>
        <family val="3"/>
        <charset val="128"/>
      </rPr>
      <t>人口減少等による使用料収入の減少が見込まれ、一般会計からの繰入金も考慮すると、経営環境は確実に厳しくなることから、水洗化率の向上には今後も重点的に取り組み、収入の確保を図る必要がある。令和７年度に改定を行う経営戦略を基に、経営状況に応じた効率的かつ持続可能な事業運営に取り組んでいく。</t>
    </r>
    <r>
      <rPr>
        <sz val="10"/>
        <color rgb="FFFF0000"/>
        <rFont val="ＭＳ ゴシック"/>
        <family val="3"/>
        <charset val="128"/>
      </rPr>
      <t xml:space="preserve">
</t>
    </r>
    <rPh sb="1" eb="3">
      <t>ジンコウ</t>
    </rPh>
    <rPh sb="3" eb="5">
      <t>ゲンショウ</t>
    </rPh>
    <rPh sb="5" eb="6">
      <t>トウ</t>
    </rPh>
    <rPh sb="9" eb="12">
      <t>シヨウリョウ</t>
    </rPh>
    <rPh sb="12" eb="14">
      <t>シュウニュウ</t>
    </rPh>
    <rPh sb="15" eb="17">
      <t>ゲンショウ</t>
    </rPh>
    <rPh sb="18" eb="20">
      <t>ミコ</t>
    </rPh>
    <rPh sb="23" eb="25">
      <t>イッパン</t>
    </rPh>
    <rPh sb="25" eb="27">
      <t>カイケイ</t>
    </rPh>
    <rPh sb="30" eb="33">
      <t>クリイレキン</t>
    </rPh>
    <rPh sb="34" eb="36">
      <t>コウリョ</t>
    </rPh>
    <rPh sb="45" eb="46">
      <t>サキ</t>
    </rPh>
    <rPh sb="58" eb="61">
      <t>スイセンカ</t>
    </rPh>
    <rPh sb="61" eb="62">
      <t>リツ</t>
    </rPh>
    <rPh sb="63" eb="65">
      <t>コウジョウ</t>
    </rPh>
    <rPh sb="67" eb="69">
      <t>コンゴ</t>
    </rPh>
    <rPh sb="70" eb="73">
      <t>ジュウテンテキ</t>
    </rPh>
    <rPh sb="74" eb="75">
      <t>ト</t>
    </rPh>
    <rPh sb="76" eb="77">
      <t>ク</t>
    </rPh>
    <rPh sb="79" eb="81">
      <t>シュウニュウ</t>
    </rPh>
    <rPh sb="82" eb="84">
      <t>カクホ</t>
    </rPh>
    <rPh sb="85" eb="86">
      <t>ハカ</t>
    </rPh>
    <rPh sb="87" eb="89">
      <t>ヒツヨウ</t>
    </rPh>
    <rPh sb="93" eb="95">
      <t>レイワ</t>
    </rPh>
    <rPh sb="96" eb="98">
      <t>ネンド</t>
    </rPh>
    <rPh sb="99" eb="101">
      <t>カイテイ</t>
    </rPh>
    <rPh sb="102" eb="103">
      <t>オコナ</t>
    </rPh>
    <rPh sb="104" eb="106">
      <t>ケイエイ</t>
    </rPh>
    <rPh sb="106" eb="108">
      <t>センリャク</t>
    </rPh>
    <rPh sb="109" eb="110">
      <t>モト</t>
    </rPh>
    <rPh sb="112" eb="114">
      <t>ケイエイ</t>
    </rPh>
    <rPh sb="114" eb="116">
      <t>ジョウキョウ</t>
    </rPh>
    <rPh sb="117" eb="118">
      <t>オウ</t>
    </rPh>
    <rPh sb="125" eb="127">
      <t>ジゾク</t>
    </rPh>
    <rPh sb="127" eb="129">
      <t>カノウ</t>
    </rPh>
    <rPh sb="135" eb="136">
      <t>ト</t>
    </rPh>
    <rPh sb="137" eb="138">
      <t>ク</t>
    </rPh>
    <rPh sb="144" eb="145">
      <t>サグ</t>
    </rPh>
    <phoneticPr fontId="4"/>
  </si>
  <si>
    <t>【有形固定資産減価償却率】
類似団体と比較し指標は低いが、将来の更新需要に備え、長期的な視野で施設の管理に努める。                        【管渠老朽化率】
法定耐用年数を超えた管渠を有しないため、管渠老朽化率はありません。</t>
    <rPh sb="1" eb="3">
      <t>ユウケイ</t>
    </rPh>
    <rPh sb="3" eb="7">
      <t>コテイシサン</t>
    </rPh>
    <rPh sb="7" eb="9">
      <t>ゲンカ</t>
    </rPh>
    <rPh sb="9" eb="12">
      <t>ショウキャクリツ</t>
    </rPh>
    <rPh sb="22" eb="24">
      <t>シヒョウ</t>
    </rPh>
    <rPh sb="24" eb="28">
      <t>コウシンジュヨウ</t>
    </rPh>
    <rPh sb="29" eb="30">
      <t>ソナ</t>
    </rPh>
    <rPh sb="32" eb="35">
      <t>チョウキテキ</t>
    </rPh>
    <rPh sb="36" eb="38">
      <t>シヤ</t>
    </rPh>
    <rPh sb="39" eb="41">
      <t>シセツ</t>
    </rPh>
    <rPh sb="42" eb="44">
      <t>カンリ</t>
    </rPh>
    <rPh sb="45" eb="46">
      <t>ツト</t>
    </rPh>
    <rPh sb="82" eb="84">
      <t>カンキョ</t>
    </rPh>
    <rPh sb="84" eb="86">
      <t>ロウキュウ</t>
    </rPh>
    <rPh sb="86" eb="87">
      <t>カ</t>
    </rPh>
    <rPh sb="90" eb="92">
      <t>ホウテイ</t>
    </rPh>
    <rPh sb="92" eb="94">
      <t>タイヨウ</t>
    </rPh>
    <rPh sb="94" eb="96">
      <t>ネンスウ</t>
    </rPh>
    <rPh sb="97" eb="98">
      <t>コ</t>
    </rPh>
    <rPh sb="100" eb="102">
      <t>カンキョ</t>
    </rPh>
    <rPh sb="103" eb="104">
      <t>ユウ</t>
    </rPh>
    <rPh sb="110" eb="112">
      <t>カンキョ</t>
    </rPh>
    <rPh sb="112" eb="115">
      <t>ロウキュウカ</t>
    </rPh>
    <rPh sb="115" eb="116">
      <t>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</si>
</sst>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rgb="FFFF000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A7E-463B-8F99-D80BE0D5166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0.09</c:v>
                </c:pt>
                <c:pt idx="3">
                  <c:v>0.1</c:v>
                </c:pt>
                <c:pt idx="4">
                  <c:v>0.04</c:v>
                </c:pt>
              </c:numCache>
            </c:numRef>
          </c:val>
          <c:smooth val="0"/>
          <c:extLst>
            <c:ext xmlns:c16="http://schemas.microsoft.com/office/drawing/2014/chart" uri="{C3380CC4-5D6E-409C-BE32-E72D297353CC}">
              <c16:uniqueId val="{00000001-DA7E-463B-8F99-D80BE0D5166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45.37</c:v>
                </c:pt>
                <c:pt idx="1">
                  <c:v>44.3</c:v>
                </c:pt>
                <c:pt idx="2">
                  <c:v>44.06</c:v>
                </c:pt>
                <c:pt idx="3">
                  <c:v>42.75</c:v>
                </c:pt>
                <c:pt idx="4">
                  <c:v>42.03</c:v>
                </c:pt>
              </c:numCache>
            </c:numRef>
          </c:val>
          <c:extLst>
            <c:ext xmlns:c16="http://schemas.microsoft.com/office/drawing/2014/chart" uri="{C3380CC4-5D6E-409C-BE32-E72D297353CC}">
              <c16:uniqueId val="{00000000-A155-4D5B-80D4-F1138C7A4AF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47.32</c:v>
                </c:pt>
                <c:pt idx="3">
                  <c:v>48.03</c:v>
                </c:pt>
                <c:pt idx="4">
                  <c:v>48.92</c:v>
                </c:pt>
              </c:numCache>
            </c:numRef>
          </c:val>
          <c:smooth val="0"/>
          <c:extLst>
            <c:ext xmlns:c16="http://schemas.microsoft.com/office/drawing/2014/chart" uri="{C3380CC4-5D6E-409C-BE32-E72D297353CC}">
              <c16:uniqueId val="{00000001-A155-4D5B-80D4-F1138C7A4AF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69.41</c:v>
                </c:pt>
                <c:pt idx="1">
                  <c:v>70.540000000000006</c:v>
                </c:pt>
                <c:pt idx="2">
                  <c:v>70.040000000000006</c:v>
                </c:pt>
                <c:pt idx="3">
                  <c:v>70.739999999999995</c:v>
                </c:pt>
                <c:pt idx="4">
                  <c:v>72.14</c:v>
                </c:pt>
              </c:numCache>
            </c:numRef>
          </c:val>
          <c:extLst>
            <c:ext xmlns:c16="http://schemas.microsoft.com/office/drawing/2014/chart" uri="{C3380CC4-5D6E-409C-BE32-E72D297353CC}">
              <c16:uniqueId val="{00000000-ECA3-4AB8-8BE4-2F68575274C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81.33</c:v>
                </c:pt>
                <c:pt idx="3">
                  <c:v>80.95</c:v>
                </c:pt>
                <c:pt idx="4">
                  <c:v>80.760000000000005</c:v>
                </c:pt>
              </c:numCache>
            </c:numRef>
          </c:val>
          <c:smooth val="0"/>
          <c:extLst>
            <c:ext xmlns:c16="http://schemas.microsoft.com/office/drawing/2014/chart" uri="{C3380CC4-5D6E-409C-BE32-E72D297353CC}">
              <c16:uniqueId val="{00000001-ECA3-4AB8-8BE4-2F68575274C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102.3</c:v>
                </c:pt>
                <c:pt idx="1">
                  <c:v>101.59</c:v>
                </c:pt>
                <c:pt idx="2">
                  <c:v>102.37</c:v>
                </c:pt>
                <c:pt idx="3">
                  <c:v>103.22</c:v>
                </c:pt>
                <c:pt idx="4">
                  <c:v>102.17</c:v>
                </c:pt>
              </c:numCache>
            </c:numRef>
          </c:val>
          <c:extLst>
            <c:ext xmlns:c16="http://schemas.microsoft.com/office/drawing/2014/chart" uri="{C3380CC4-5D6E-409C-BE32-E72D297353CC}">
              <c16:uniqueId val="{00000000-B7F1-4BBC-BA2D-95EDD1CEBD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107.19</c:v>
                </c:pt>
                <c:pt idx="3">
                  <c:v>107.04</c:v>
                </c:pt>
                <c:pt idx="4">
                  <c:v>107.83</c:v>
                </c:pt>
              </c:numCache>
            </c:numRef>
          </c:val>
          <c:smooth val="0"/>
          <c:extLst>
            <c:ext xmlns:c16="http://schemas.microsoft.com/office/drawing/2014/chart" uri="{C3380CC4-5D6E-409C-BE32-E72D297353CC}">
              <c16:uniqueId val="{00000001-B7F1-4BBC-BA2D-95EDD1CEBD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8.3000000000000007</c:v>
                </c:pt>
                <c:pt idx="1">
                  <c:v>10.97</c:v>
                </c:pt>
                <c:pt idx="2">
                  <c:v>13.66</c:v>
                </c:pt>
                <c:pt idx="3">
                  <c:v>16.3</c:v>
                </c:pt>
                <c:pt idx="4">
                  <c:v>18.84</c:v>
                </c:pt>
              </c:numCache>
            </c:numRef>
          </c:val>
          <c:extLst>
            <c:ext xmlns:c16="http://schemas.microsoft.com/office/drawing/2014/chart" uri="{C3380CC4-5D6E-409C-BE32-E72D297353CC}">
              <c16:uniqueId val="{00000000-7287-42B8-9C2D-D7C0C99B4E7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22.89</c:v>
                </c:pt>
                <c:pt idx="3">
                  <c:v>23.37</c:v>
                </c:pt>
                <c:pt idx="4">
                  <c:v>22.1</c:v>
                </c:pt>
              </c:numCache>
            </c:numRef>
          </c:val>
          <c:smooth val="0"/>
          <c:extLst>
            <c:ext xmlns:c16="http://schemas.microsoft.com/office/drawing/2014/chart" uri="{C3380CC4-5D6E-409C-BE32-E72D297353CC}">
              <c16:uniqueId val="{00000001-7287-42B8-9C2D-D7C0C99B4E7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89D-45E7-84D4-ED9D3E32E26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C89D-45E7-84D4-ED9D3E32E26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64-4EA7-ADB1-9480121AAE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31.07</c:v>
                </c:pt>
                <c:pt idx="3">
                  <c:v>37.43</c:v>
                </c:pt>
                <c:pt idx="4">
                  <c:v>30.17</c:v>
                </c:pt>
              </c:numCache>
            </c:numRef>
          </c:val>
          <c:smooth val="0"/>
          <c:extLst>
            <c:ext xmlns:c16="http://schemas.microsoft.com/office/drawing/2014/chart" uri="{C3380CC4-5D6E-409C-BE32-E72D297353CC}">
              <c16:uniqueId val="{00000001-1364-4EA7-ADB1-9480121AAE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28.49</c:v>
                </c:pt>
                <c:pt idx="1">
                  <c:v>31.71</c:v>
                </c:pt>
                <c:pt idx="2">
                  <c:v>33.020000000000003</c:v>
                </c:pt>
                <c:pt idx="3">
                  <c:v>46.6</c:v>
                </c:pt>
                <c:pt idx="4">
                  <c:v>41.93</c:v>
                </c:pt>
              </c:numCache>
            </c:numRef>
          </c:val>
          <c:extLst>
            <c:ext xmlns:c16="http://schemas.microsoft.com/office/drawing/2014/chart" uri="{C3380CC4-5D6E-409C-BE32-E72D297353CC}">
              <c16:uniqueId val="{00000000-FCC1-4051-A080-3B046491D45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51.09</c:v>
                </c:pt>
                <c:pt idx="3">
                  <c:v>57.42</c:v>
                </c:pt>
                <c:pt idx="4">
                  <c:v>56.13</c:v>
                </c:pt>
              </c:numCache>
            </c:numRef>
          </c:val>
          <c:smooth val="0"/>
          <c:extLst>
            <c:ext xmlns:c16="http://schemas.microsoft.com/office/drawing/2014/chart" uri="{C3380CC4-5D6E-409C-BE32-E72D297353CC}">
              <c16:uniqueId val="{00000001-FCC1-4051-A080-3B046491D45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866.17</c:v>
                </c:pt>
                <c:pt idx="1">
                  <c:v>180.32</c:v>
                </c:pt>
                <c:pt idx="2">
                  <c:v>115.83</c:v>
                </c:pt>
                <c:pt idx="3">
                  <c:v>141.81</c:v>
                </c:pt>
                <c:pt idx="4">
                  <c:v>182.88</c:v>
                </c:pt>
              </c:numCache>
            </c:numRef>
          </c:val>
          <c:extLst>
            <c:ext xmlns:c16="http://schemas.microsoft.com/office/drawing/2014/chart" uri="{C3380CC4-5D6E-409C-BE32-E72D297353CC}">
              <c16:uniqueId val="{00000000-0776-46F3-B4EE-EA0A4F31772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1194.56</c:v>
                </c:pt>
                <c:pt idx="3">
                  <c:v>1174.6099999999999</c:v>
                </c:pt>
                <c:pt idx="4">
                  <c:v>1343.89</c:v>
                </c:pt>
              </c:numCache>
            </c:numRef>
          </c:val>
          <c:smooth val="0"/>
          <c:extLst>
            <c:ext xmlns:c16="http://schemas.microsoft.com/office/drawing/2014/chart" uri="{C3380CC4-5D6E-409C-BE32-E72D297353CC}">
              <c16:uniqueId val="{00000001-0776-46F3-B4EE-EA0A4F31772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85.94</c:v>
                </c:pt>
                <c:pt idx="1">
                  <c:v>82.07</c:v>
                </c:pt>
                <c:pt idx="2">
                  <c:v>83.96</c:v>
                </c:pt>
                <c:pt idx="3">
                  <c:v>83.55</c:v>
                </c:pt>
                <c:pt idx="4">
                  <c:v>96.67</c:v>
                </c:pt>
              </c:numCache>
            </c:numRef>
          </c:val>
          <c:extLst>
            <c:ext xmlns:c16="http://schemas.microsoft.com/office/drawing/2014/chart" uri="{C3380CC4-5D6E-409C-BE32-E72D297353CC}">
              <c16:uniqueId val="{00000000-74E7-481C-8044-9A43585B3B2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76.78</c:v>
                </c:pt>
                <c:pt idx="3">
                  <c:v>75.41</c:v>
                </c:pt>
                <c:pt idx="4">
                  <c:v>72.84</c:v>
                </c:pt>
              </c:numCache>
            </c:numRef>
          </c:val>
          <c:smooth val="0"/>
          <c:extLst>
            <c:ext xmlns:c16="http://schemas.microsoft.com/office/drawing/2014/chart" uri="{C3380CC4-5D6E-409C-BE32-E72D297353CC}">
              <c16:uniqueId val="{00000001-74E7-481C-8044-9A43585B3B2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190.56</c:v>
                </c:pt>
                <c:pt idx="1">
                  <c:v>201.21</c:v>
                </c:pt>
                <c:pt idx="2">
                  <c:v>193.98</c:v>
                </c:pt>
                <c:pt idx="3">
                  <c:v>197.62</c:v>
                </c:pt>
                <c:pt idx="4">
                  <c:v>168.83</c:v>
                </c:pt>
              </c:numCache>
            </c:numRef>
          </c:val>
          <c:extLst>
            <c:ext xmlns:c16="http://schemas.microsoft.com/office/drawing/2014/chart" uri="{C3380CC4-5D6E-409C-BE32-E72D297353CC}">
              <c16:uniqueId val="{00000000-8C07-434C-ACD6-34363015E57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224.31</c:v>
                </c:pt>
                <c:pt idx="3">
                  <c:v>223.48</c:v>
                </c:pt>
                <c:pt idx="4">
                  <c:v>232.33</c:v>
                </c:pt>
              </c:numCache>
            </c:numRef>
          </c:val>
          <c:smooth val="0"/>
          <c:extLst>
            <c:ext xmlns:c16="http://schemas.microsoft.com/office/drawing/2014/chart" uri="{C3380CC4-5D6E-409C-BE32-E72D297353CC}">
              <c16:uniqueId val="{00000001-8C07-434C-ACD6-34363015E57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90" zoomScaleNormal="9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宮城県　涌谷町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Cd2</v>
      </c>
      <c r="X8" s="39"/>
      <c r="Y8" s="39"/>
      <c r="Z8" s="39"/>
      <c r="AA8" s="39"/>
      <c r="AB8" s="39"/>
      <c r="AC8" s="39"/>
      <c r="AD8" s="40" t="str">
        <f>データ!$M$6</f>
        <v>非設置</v>
      </c>
      <c r="AE8" s="40"/>
      <c r="AF8" s="40"/>
      <c r="AG8" s="40"/>
      <c r="AH8" s="40"/>
      <c r="AI8" s="40"/>
      <c r="AJ8" s="40"/>
      <c r="AK8" s="3"/>
      <c r="AL8" s="41">
        <f>データ!S6</f>
        <v>14249</v>
      </c>
      <c r="AM8" s="41"/>
      <c r="AN8" s="41"/>
      <c r="AO8" s="41"/>
      <c r="AP8" s="41"/>
      <c r="AQ8" s="41"/>
      <c r="AR8" s="41"/>
      <c r="AS8" s="41"/>
      <c r="AT8" s="34">
        <f>データ!T6</f>
        <v>82.16</v>
      </c>
      <c r="AU8" s="34"/>
      <c r="AV8" s="34"/>
      <c r="AW8" s="34"/>
      <c r="AX8" s="34"/>
      <c r="AY8" s="34"/>
      <c r="AZ8" s="34"/>
      <c r="BA8" s="34"/>
      <c r="BB8" s="34">
        <f>データ!U6</f>
        <v>173.43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62.64</v>
      </c>
      <c r="J10" s="34"/>
      <c r="K10" s="34"/>
      <c r="L10" s="34"/>
      <c r="M10" s="34"/>
      <c r="N10" s="34"/>
      <c r="O10" s="34"/>
      <c r="P10" s="34">
        <f>データ!P6</f>
        <v>46.03</v>
      </c>
      <c r="Q10" s="34"/>
      <c r="R10" s="34"/>
      <c r="S10" s="34"/>
      <c r="T10" s="34"/>
      <c r="U10" s="34"/>
      <c r="V10" s="34"/>
      <c r="W10" s="34">
        <f>データ!Q6</f>
        <v>95.38</v>
      </c>
      <c r="X10" s="34"/>
      <c r="Y10" s="34"/>
      <c r="Z10" s="34"/>
      <c r="AA10" s="34"/>
      <c r="AB10" s="34"/>
      <c r="AC10" s="34"/>
      <c r="AD10" s="41">
        <f>データ!R6</f>
        <v>2910</v>
      </c>
      <c r="AE10" s="41"/>
      <c r="AF10" s="41"/>
      <c r="AG10" s="41"/>
      <c r="AH10" s="41"/>
      <c r="AI10" s="41"/>
      <c r="AJ10" s="41"/>
      <c r="AK10" s="2"/>
      <c r="AL10" s="41">
        <f>データ!V6</f>
        <v>6518</v>
      </c>
      <c r="AM10" s="41"/>
      <c r="AN10" s="41"/>
      <c r="AO10" s="41"/>
      <c r="AP10" s="41"/>
      <c r="AQ10" s="41"/>
      <c r="AR10" s="41"/>
      <c r="AS10" s="41"/>
      <c r="AT10" s="34">
        <f>データ!W6</f>
        <v>2.83</v>
      </c>
      <c r="AU10" s="34"/>
      <c r="AV10" s="34"/>
      <c r="AW10" s="34"/>
      <c r="AX10" s="34"/>
      <c r="AY10" s="34"/>
      <c r="AZ10" s="34"/>
      <c r="BA10" s="34"/>
      <c r="BB10" s="34">
        <f>データ!X6</f>
        <v>2303.1799999999998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9" t="s">
        <v>116</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9"/>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9"/>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9"/>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9"/>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9"/>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9"/>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9"/>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9"/>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9"/>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9"/>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9"/>
      <c r="BM58" s="80"/>
      <c r="BN58" s="80"/>
      <c r="BO58" s="80"/>
      <c r="BP58" s="80"/>
      <c r="BQ58" s="80"/>
      <c r="BR58" s="80"/>
      <c r="BS58" s="80"/>
      <c r="BT58" s="80"/>
      <c r="BU58" s="80"/>
      <c r="BV58" s="80"/>
      <c r="BW58" s="80"/>
      <c r="BX58" s="80"/>
      <c r="BY58" s="80"/>
      <c r="BZ58" s="8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9"/>
      <c r="BM59" s="80"/>
      <c r="BN59" s="80"/>
      <c r="BO59" s="80"/>
      <c r="BP59" s="80"/>
      <c r="BQ59" s="80"/>
      <c r="BR59" s="80"/>
      <c r="BS59" s="80"/>
      <c r="BT59" s="80"/>
      <c r="BU59" s="80"/>
      <c r="BV59" s="80"/>
      <c r="BW59" s="80"/>
      <c r="BX59" s="80"/>
      <c r="BY59" s="80"/>
      <c r="BZ59" s="81"/>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9"/>
      <c r="BM60" s="80"/>
      <c r="BN60" s="80"/>
      <c r="BO60" s="80"/>
      <c r="BP60" s="80"/>
      <c r="BQ60" s="80"/>
      <c r="BR60" s="80"/>
      <c r="BS60" s="80"/>
      <c r="BT60" s="80"/>
      <c r="BU60" s="80"/>
      <c r="BV60" s="80"/>
      <c r="BW60" s="80"/>
      <c r="BX60" s="80"/>
      <c r="BY60" s="80"/>
      <c r="BZ60" s="81"/>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9"/>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9"/>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2"/>
      <c r="BM63" s="83"/>
      <c r="BN63" s="83"/>
      <c r="BO63" s="83"/>
      <c r="BP63" s="83"/>
      <c r="BQ63" s="83"/>
      <c r="BR63" s="83"/>
      <c r="BS63" s="83"/>
      <c r="BT63" s="83"/>
      <c r="BU63" s="83"/>
      <c r="BV63" s="83"/>
      <c r="BW63" s="83"/>
      <c r="BX63" s="83"/>
      <c r="BY63" s="83"/>
      <c r="BZ63" s="8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115</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i1Vn3xEcWQ0POSMezCnKaZ43xLqNvAJ5mviDHgwi8nQYn4WDxAHO2t3bR8mBcZoldDiM1H5h0b7Yal3JW9Bv/w==" saltValue="bmqSiEjw+n7IseunQN2ED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45012</v>
      </c>
      <c r="D6" s="19">
        <f t="shared" si="3"/>
        <v>46</v>
      </c>
      <c r="E6" s="19">
        <f t="shared" si="3"/>
        <v>17</v>
      </c>
      <c r="F6" s="19">
        <f t="shared" si="3"/>
        <v>1</v>
      </c>
      <c r="G6" s="19">
        <f t="shared" si="3"/>
        <v>0</v>
      </c>
      <c r="H6" s="19" t="str">
        <f t="shared" si="3"/>
        <v>宮城県　涌谷町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62.64</v>
      </c>
      <c r="P6" s="20">
        <f t="shared" si="3"/>
        <v>46.03</v>
      </c>
      <c r="Q6" s="20">
        <f t="shared" si="3"/>
        <v>95.38</v>
      </c>
      <c r="R6" s="20">
        <f t="shared" si="3"/>
        <v>2910</v>
      </c>
      <c r="S6" s="20">
        <f t="shared" si="3"/>
        <v>14249</v>
      </c>
      <c r="T6" s="20">
        <f t="shared" si="3"/>
        <v>82.16</v>
      </c>
      <c r="U6" s="20">
        <f t="shared" si="3"/>
        <v>173.43</v>
      </c>
      <c r="V6" s="20">
        <f t="shared" si="3"/>
        <v>6518</v>
      </c>
      <c r="W6" s="20">
        <f t="shared" si="3"/>
        <v>2.83</v>
      </c>
      <c r="X6" s="20">
        <f t="shared" si="3"/>
        <v>2303.1799999999998</v>
      </c>
      <c r="Y6" s="21">
        <f>IF(Y7="",NA(),Y7)</f>
        <v>102.3</v>
      </c>
      <c r="Z6" s="21">
        <f t="shared" ref="Z6:AH6" si="4">IF(Z7="",NA(),Z7)</f>
        <v>101.59</v>
      </c>
      <c r="AA6" s="21">
        <f t="shared" si="4"/>
        <v>102.37</v>
      </c>
      <c r="AB6" s="21">
        <f t="shared" si="4"/>
        <v>103.22</v>
      </c>
      <c r="AC6" s="21">
        <f t="shared" si="4"/>
        <v>102.17</v>
      </c>
      <c r="AD6" s="21">
        <f t="shared" si="4"/>
        <v>107.21</v>
      </c>
      <c r="AE6" s="21">
        <f t="shared" si="4"/>
        <v>107.08</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31.07</v>
      </c>
      <c r="AR6" s="21">
        <f t="shared" si="5"/>
        <v>37.43</v>
      </c>
      <c r="AS6" s="21">
        <f t="shared" si="5"/>
        <v>30.17</v>
      </c>
      <c r="AT6" s="20" t="str">
        <f>IF(AT7="","",IF(AT7="-","【-】","【"&amp;SUBSTITUTE(TEXT(AT7,"#,##0.00"),"-","△")&amp;"】"))</f>
        <v>【3.12】</v>
      </c>
      <c r="AU6" s="21">
        <f>IF(AU7="",NA(),AU7)</f>
        <v>28.49</v>
      </c>
      <c r="AV6" s="21">
        <f t="shared" ref="AV6:BD6" si="6">IF(AV7="",NA(),AV7)</f>
        <v>31.71</v>
      </c>
      <c r="AW6" s="21">
        <f t="shared" si="6"/>
        <v>33.020000000000003</v>
      </c>
      <c r="AX6" s="21">
        <f t="shared" si="6"/>
        <v>46.6</v>
      </c>
      <c r="AY6" s="21">
        <f t="shared" si="6"/>
        <v>41.93</v>
      </c>
      <c r="AZ6" s="21">
        <f t="shared" si="6"/>
        <v>40.67</v>
      </c>
      <c r="BA6" s="21">
        <f t="shared" si="6"/>
        <v>47.7</v>
      </c>
      <c r="BB6" s="21">
        <f t="shared" si="6"/>
        <v>51.09</v>
      </c>
      <c r="BC6" s="21">
        <f t="shared" si="6"/>
        <v>57.42</v>
      </c>
      <c r="BD6" s="21">
        <f t="shared" si="6"/>
        <v>56.13</v>
      </c>
      <c r="BE6" s="20" t="str">
        <f>IF(BE7="","",IF(BE7="-","【-】","【"&amp;SUBSTITUTE(TEXT(BE7,"#,##0.00"),"-","△")&amp;"】"))</f>
        <v>【82.75】</v>
      </c>
      <c r="BF6" s="21">
        <f>IF(BF7="",NA(),BF7)</f>
        <v>866.17</v>
      </c>
      <c r="BG6" s="21">
        <f t="shared" ref="BG6:BO6" si="7">IF(BG7="",NA(),BG7)</f>
        <v>180.32</v>
      </c>
      <c r="BH6" s="21">
        <f t="shared" si="7"/>
        <v>115.83</v>
      </c>
      <c r="BI6" s="21">
        <f t="shared" si="7"/>
        <v>141.81</v>
      </c>
      <c r="BJ6" s="21">
        <f t="shared" si="7"/>
        <v>182.88</v>
      </c>
      <c r="BK6" s="21">
        <f t="shared" si="7"/>
        <v>1050.51</v>
      </c>
      <c r="BL6" s="21">
        <f t="shared" si="7"/>
        <v>1102.01</v>
      </c>
      <c r="BM6" s="21">
        <f t="shared" si="7"/>
        <v>1194.56</v>
      </c>
      <c r="BN6" s="21">
        <f t="shared" si="7"/>
        <v>1174.6099999999999</v>
      </c>
      <c r="BO6" s="21">
        <f t="shared" si="7"/>
        <v>1343.89</v>
      </c>
      <c r="BP6" s="20" t="str">
        <f>IF(BP7="","",IF(BP7="-","【-】","【"&amp;SUBSTITUTE(TEXT(BP7,"#,##0.00"),"-","△")&amp;"】"))</f>
        <v>【602.56】</v>
      </c>
      <c r="BQ6" s="21">
        <f>IF(BQ7="",NA(),BQ7)</f>
        <v>85.94</v>
      </c>
      <c r="BR6" s="21">
        <f t="shared" ref="BR6:BZ6" si="8">IF(BR7="",NA(),BR7)</f>
        <v>82.07</v>
      </c>
      <c r="BS6" s="21">
        <f t="shared" si="8"/>
        <v>83.96</v>
      </c>
      <c r="BT6" s="21">
        <f t="shared" si="8"/>
        <v>83.55</v>
      </c>
      <c r="BU6" s="21">
        <f t="shared" si="8"/>
        <v>96.67</v>
      </c>
      <c r="BV6" s="21">
        <f t="shared" si="8"/>
        <v>82.65</v>
      </c>
      <c r="BW6" s="21">
        <f t="shared" si="8"/>
        <v>82.55</v>
      </c>
      <c r="BX6" s="21">
        <f t="shared" si="8"/>
        <v>76.78</v>
      </c>
      <c r="BY6" s="21">
        <f t="shared" si="8"/>
        <v>75.41</v>
      </c>
      <c r="BZ6" s="21">
        <f t="shared" si="8"/>
        <v>72.84</v>
      </c>
      <c r="CA6" s="20" t="str">
        <f>IF(CA7="","",IF(CA7="-","【-】","【"&amp;SUBSTITUTE(TEXT(CA7,"#,##0.00"),"-","△")&amp;"】"))</f>
        <v>【97.94】</v>
      </c>
      <c r="CB6" s="21">
        <f>IF(CB7="",NA(),CB7)</f>
        <v>190.56</v>
      </c>
      <c r="CC6" s="21">
        <f t="shared" ref="CC6:CK6" si="9">IF(CC7="",NA(),CC7)</f>
        <v>201.21</v>
      </c>
      <c r="CD6" s="21">
        <f t="shared" si="9"/>
        <v>193.98</v>
      </c>
      <c r="CE6" s="21">
        <f t="shared" si="9"/>
        <v>197.62</v>
      </c>
      <c r="CF6" s="21">
        <f t="shared" si="9"/>
        <v>168.83</v>
      </c>
      <c r="CG6" s="21">
        <f t="shared" si="9"/>
        <v>186.3</v>
      </c>
      <c r="CH6" s="21">
        <f t="shared" si="9"/>
        <v>188.38</v>
      </c>
      <c r="CI6" s="21">
        <f t="shared" si="9"/>
        <v>224.31</v>
      </c>
      <c r="CJ6" s="21">
        <f t="shared" si="9"/>
        <v>223.48</v>
      </c>
      <c r="CK6" s="21">
        <f t="shared" si="9"/>
        <v>232.33</v>
      </c>
      <c r="CL6" s="20" t="str">
        <f>IF(CL7="","",IF(CL7="-","【-】","【"&amp;SUBSTITUTE(TEXT(CL7,"#,##0.00"),"-","△")&amp;"】"))</f>
        <v>【140.98】</v>
      </c>
      <c r="CM6" s="21">
        <f>IF(CM7="",NA(),CM7)</f>
        <v>45.37</v>
      </c>
      <c r="CN6" s="21">
        <f t="shared" ref="CN6:CV6" si="10">IF(CN7="",NA(),CN7)</f>
        <v>44.3</v>
      </c>
      <c r="CO6" s="21">
        <f t="shared" si="10"/>
        <v>44.06</v>
      </c>
      <c r="CP6" s="21">
        <f t="shared" si="10"/>
        <v>42.75</v>
      </c>
      <c r="CQ6" s="21">
        <f t="shared" si="10"/>
        <v>42.03</v>
      </c>
      <c r="CR6" s="21">
        <f t="shared" si="10"/>
        <v>50.53</v>
      </c>
      <c r="CS6" s="21">
        <f t="shared" si="10"/>
        <v>51.42</v>
      </c>
      <c r="CT6" s="21">
        <f t="shared" si="10"/>
        <v>47.32</v>
      </c>
      <c r="CU6" s="21">
        <f t="shared" si="10"/>
        <v>48.03</v>
      </c>
      <c r="CV6" s="21">
        <f t="shared" si="10"/>
        <v>48.92</v>
      </c>
      <c r="CW6" s="20" t="str">
        <f>IF(CW7="","",IF(CW7="-","【-】","【"&amp;SUBSTITUTE(TEXT(CW7,"#,##0.00"),"-","△")&amp;"】"))</f>
        <v>【60.13】</v>
      </c>
      <c r="CX6" s="21">
        <f>IF(CX7="",NA(),CX7)</f>
        <v>69.41</v>
      </c>
      <c r="CY6" s="21">
        <f t="shared" ref="CY6:DG6" si="11">IF(CY7="",NA(),CY7)</f>
        <v>70.540000000000006</v>
      </c>
      <c r="CZ6" s="21">
        <f t="shared" si="11"/>
        <v>70.040000000000006</v>
      </c>
      <c r="DA6" s="21">
        <f t="shared" si="11"/>
        <v>70.739999999999995</v>
      </c>
      <c r="DB6" s="21">
        <f t="shared" si="11"/>
        <v>72.14</v>
      </c>
      <c r="DC6" s="21">
        <f t="shared" si="11"/>
        <v>82.08</v>
      </c>
      <c r="DD6" s="21">
        <f t="shared" si="11"/>
        <v>81.34</v>
      </c>
      <c r="DE6" s="21">
        <f t="shared" si="11"/>
        <v>81.33</v>
      </c>
      <c r="DF6" s="21">
        <f t="shared" si="11"/>
        <v>80.95</v>
      </c>
      <c r="DG6" s="21">
        <f t="shared" si="11"/>
        <v>80.760000000000005</v>
      </c>
      <c r="DH6" s="20" t="str">
        <f>IF(DH7="","",IF(DH7="-","【-】","【"&amp;SUBSTITUTE(TEXT(DH7,"#,##0.00"),"-","△")&amp;"】"))</f>
        <v>【96.00】</v>
      </c>
      <c r="DI6" s="21">
        <f>IF(DI7="",NA(),DI7)</f>
        <v>8.3000000000000007</v>
      </c>
      <c r="DJ6" s="21">
        <f t="shared" ref="DJ6:DR6" si="12">IF(DJ7="",NA(),DJ7)</f>
        <v>10.97</v>
      </c>
      <c r="DK6" s="21">
        <f t="shared" si="12"/>
        <v>13.66</v>
      </c>
      <c r="DL6" s="21">
        <f t="shared" si="12"/>
        <v>16.3</v>
      </c>
      <c r="DM6" s="21">
        <f t="shared" si="12"/>
        <v>18.84</v>
      </c>
      <c r="DN6" s="21">
        <f t="shared" si="12"/>
        <v>12.7</v>
      </c>
      <c r="DO6" s="21">
        <f t="shared" si="12"/>
        <v>14.65</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0.09</v>
      </c>
      <c r="EM6" s="21">
        <f t="shared" si="14"/>
        <v>0.1</v>
      </c>
      <c r="EN6" s="21">
        <f t="shared" si="14"/>
        <v>0.04</v>
      </c>
      <c r="EO6" s="20" t="str">
        <f>IF(EO7="","",IF(EO7="-","【-】","【"&amp;SUBSTITUTE(TEXT(EO7,"#,##0.00"),"-","△")&amp;"】"))</f>
        <v>【0.19】</v>
      </c>
    </row>
    <row r="7" spans="1:148" s="22" customFormat="1" x14ac:dyDescent="0.15">
      <c r="A7" s="14"/>
      <c r="B7" s="23">
        <v>2024</v>
      </c>
      <c r="C7" s="23">
        <v>45012</v>
      </c>
      <c r="D7" s="23">
        <v>46</v>
      </c>
      <c r="E7" s="23">
        <v>17</v>
      </c>
      <c r="F7" s="23">
        <v>1</v>
      </c>
      <c r="G7" s="23">
        <v>0</v>
      </c>
      <c r="H7" s="23" t="s">
        <v>96</v>
      </c>
      <c r="I7" s="23" t="s">
        <v>97</v>
      </c>
      <c r="J7" s="23" t="s">
        <v>98</v>
      </c>
      <c r="K7" s="23" t="s">
        <v>99</v>
      </c>
      <c r="L7" s="23" t="s">
        <v>100</v>
      </c>
      <c r="M7" s="23" t="s">
        <v>101</v>
      </c>
      <c r="N7" s="24" t="s">
        <v>102</v>
      </c>
      <c r="O7" s="24">
        <v>62.64</v>
      </c>
      <c r="P7" s="24">
        <v>46.03</v>
      </c>
      <c r="Q7" s="24">
        <v>95.38</v>
      </c>
      <c r="R7" s="24">
        <v>2910</v>
      </c>
      <c r="S7" s="24">
        <v>14249</v>
      </c>
      <c r="T7" s="24">
        <v>82.16</v>
      </c>
      <c r="U7" s="24">
        <v>173.43</v>
      </c>
      <c r="V7" s="24">
        <v>6518</v>
      </c>
      <c r="W7" s="24">
        <v>2.83</v>
      </c>
      <c r="X7" s="24">
        <v>2303.1799999999998</v>
      </c>
      <c r="Y7" s="24">
        <v>102.3</v>
      </c>
      <c r="Z7" s="24">
        <v>101.59</v>
      </c>
      <c r="AA7" s="24">
        <v>102.37</v>
      </c>
      <c r="AB7" s="24">
        <v>103.22</v>
      </c>
      <c r="AC7" s="24">
        <v>102.17</v>
      </c>
      <c r="AD7" s="24">
        <v>107.21</v>
      </c>
      <c r="AE7" s="24">
        <v>107.08</v>
      </c>
      <c r="AF7" s="24">
        <v>107.19</v>
      </c>
      <c r="AG7" s="24">
        <v>107.04</v>
      </c>
      <c r="AH7" s="24">
        <v>107.83</v>
      </c>
      <c r="AI7" s="24">
        <v>105.36</v>
      </c>
      <c r="AJ7" s="24">
        <v>0</v>
      </c>
      <c r="AK7" s="24">
        <v>0</v>
      </c>
      <c r="AL7" s="24">
        <v>0</v>
      </c>
      <c r="AM7" s="24">
        <v>0</v>
      </c>
      <c r="AN7" s="24">
        <v>0</v>
      </c>
      <c r="AO7" s="24">
        <v>43.71</v>
      </c>
      <c r="AP7" s="24">
        <v>45.94</v>
      </c>
      <c r="AQ7" s="24">
        <v>31.07</v>
      </c>
      <c r="AR7" s="24">
        <v>37.43</v>
      </c>
      <c r="AS7" s="24">
        <v>30.17</v>
      </c>
      <c r="AT7" s="24">
        <v>3.12</v>
      </c>
      <c r="AU7" s="24">
        <v>28.49</v>
      </c>
      <c r="AV7" s="24">
        <v>31.71</v>
      </c>
      <c r="AW7" s="24">
        <v>33.020000000000003</v>
      </c>
      <c r="AX7" s="24">
        <v>46.6</v>
      </c>
      <c r="AY7" s="24">
        <v>41.93</v>
      </c>
      <c r="AZ7" s="24">
        <v>40.67</v>
      </c>
      <c r="BA7" s="24">
        <v>47.7</v>
      </c>
      <c r="BB7" s="24">
        <v>51.09</v>
      </c>
      <c r="BC7" s="24">
        <v>57.42</v>
      </c>
      <c r="BD7" s="24">
        <v>56.13</v>
      </c>
      <c r="BE7" s="24">
        <v>82.75</v>
      </c>
      <c r="BF7" s="24">
        <v>866.17</v>
      </c>
      <c r="BG7" s="24">
        <v>180.32</v>
      </c>
      <c r="BH7" s="24">
        <v>115.83</v>
      </c>
      <c r="BI7" s="24">
        <v>141.81</v>
      </c>
      <c r="BJ7" s="24">
        <v>182.88</v>
      </c>
      <c r="BK7" s="24">
        <v>1050.51</v>
      </c>
      <c r="BL7" s="24">
        <v>1102.01</v>
      </c>
      <c r="BM7" s="24">
        <v>1194.56</v>
      </c>
      <c r="BN7" s="24">
        <v>1174.6099999999999</v>
      </c>
      <c r="BO7" s="24">
        <v>1343.89</v>
      </c>
      <c r="BP7" s="24">
        <v>602.55999999999995</v>
      </c>
      <c r="BQ7" s="24">
        <v>85.94</v>
      </c>
      <c r="BR7" s="24">
        <v>82.07</v>
      </c>
      <c r="BS7" s="24">
        <v>83.96</v>
      </c>
      <c r="BT7" s="24">
        <v>83.55</v>
      </c>
      <c r="BU7" s="24">
        <v>96.67</v>
      </c>
      <c r="BV7" s="24">
        <v>82.65</v>
      </c>
      <c r="BW7" s="24">
        <v>82.55</v>
      </c>
      <c r="BX7" s="24">
        <v>76.78</v>
      </c>
      <c r="BY7" s="24">
        <v>75.41</v>
      </c>
      <c r="BZ7" s="24">
        <v>72.84</v>
      </c>
      <c r="CA7" s="24">
        <v>97.94</v>
      </c>
      <c r="CB7" s="24">
        <v>190.56</v>
      </c>
      <c r="CC7" s="24">
        <v>201.21</v>
      </c>
      <c r="CD7" s="24">
        <v>193.98</v>
      </c>
      <c r="CE7" s="24">
        <v>197.62</v>
      </c>
      <c r="CF7" s="24">
        <v>168.83</v>
      </c>
      <c r="CG7" s="24">
        <v>186.3</v>
      </c>
      <c r="CH7" s="24">
        <v>188.38</v>
      </c>
      <c r="CI7" s="24">
        <v>224.31</v>
      </c>
      <c r="CJ7" s="24">
        <v>223.48</v>
      </c>
      <c r="CK7" s="24">
        <v>232.33</v>
      </c>
      <c r="CL7" s="24">
        <v>140.97999999999999</v>
      </c>
      <c r="CM7" s="24">
        <v>45.37</v>
      </c>
      <c r="CN7" s="24">
        <v>44.3</v>
      </c>
      <c r="CO7" s="24">
        <v>44.06</v>
      </c>
      <c r="CP7" s="24">
        <v>42.75</v>
      </c>
      <c r="CQ7" s="24">
        <v>42.03</v>
      </c>
      <c r="CR7" s="24">
        <v>50.53</v>
      </c>
      <c r="CS7" s="24">
        <v>51.42</v>
      </c>
      <c r="CT7" s="24">
        <v>47.32</v>
      </c>
      <c r="CU7" s="24">
        <v>48.03</v>
      </c>
      <c r="CV7" s="24">
        <v>48.92</v>
      </c>
      <c r="CW7" s="24">
        <v>60.13</v>
      </c>
      <c r="CX7" s="24">
        <v>69.41</v>
      </c>
      <c r="CY7" s="24">
        <v>70.540000000000006</v>
      </c>
      <c r="CZ7" s="24">
        <v>70.040000000000006</v>
      </c>
      <c r="DA7" s="24">
        <v>70.739999999999995</v>
      </c>
      <c r="DB7" s="24">
        <v>72.14</v>
      </c>
      <c r="DC7" s="24">
        <v>82.08</v>
      </c>
      <c r="DD7" s="24">
        <v>81.34</v>
      </c>
      <c r="DE7" s="24">
        <v>81.33</v>
      </c>
      <c r="DF7" s="24">
        <v>80.95</v>
      </c>
      <c r="DG7" s="24">
        <v>80.760000000000005</v>
      </c>
      <c r="DH7" s="24">
        <v>96</v>
      </c>
      <c r="DI7" s="24">
        <v>8.3000000000000007</v>
      </c>
      <c r="DJ7" s="24">
        <v>10.97</v>
      </c>
      <c r="DK7" s="24">
        <v>13.66</v>
      </c>
      <c r="DL7" s="24">
        <v>16.3</v>
      </c>
      <c r="DM7" s="24">
        <v>18.84</v>
      </c>
      <c r="DN7" s="24">
        <v>12.7</v>
      </c>
      <c r="DO7" s="24">
        <v>14.65</v>
      </c>
      <c r="DP7" s="24">
        <v>22.89</v>
      </c>
      <c r="DQ7" s="24">
        <v>23.37</v>
      </c>
      <c r="DR7" s="24">
        <v>22.1</v>
      </c>
      <c r="DS7" s="24">
        <v>42.2</v>
      </c>
      <c r="DT7" s="24">
        <v>0</v>
      </c>
      <c r="DU7" s="24">
        <v>0</v>
      </c>
      <c r="DV7" s="24">
        <v>0</v>
      </c>
      <c r="DW7" s="24">
        <v>0</v>
      </c>
      <c r="DX7" s="24">
        <v>0</v>
      </c>
      <c r="DY7" s="24">
        <v>0</v>
      </c>
      <c r="DZ7" s="24">
        <v>0.1</v>
      </c>
      <c r="EA7" s="24">
        <v>0</v>
      </c>
      <c r="EB7" s="24">
        <v>0</v>
      </c>
      <c r="EC7" s="24">
        <v>0</v>
      </c>
      <c r="ED7" s="24">
        <v>9.4600000000000009</v>
      </c>
      <c r="EE7" s="24">
        <v>0</v>
      </c>
      <c r="EF7" s="24">
        <v>0</v>
      </c>
      <c r="EG7" s="24">
        <v>0</v>
      </c>
      <c r="EH7" s="24">
        <v>0</v>
      </c>
      <c r="EI7" s="24">
        <v>0</v>
      </c>
      <c r="EJ7" s="24">
        <v>1.65</v>
      </c>
      <c r="EK7" s="24">
        <v>0.14000000000000001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2026-01-27T04:37:29Z</cp:lastPrinted>
  <dcterms:created xsi:type="dcterms:W3CDTF">2025-12-23T05:56:54Z</dcterms:created>
  <dcterms:modified xsi:type="dcterms:W3CDTF">2026-02-19T00:21:23Z</dcterms:modified>
  <cp:category/>
</cp:coreProperties>
</file>