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WAKUYA\Desktop\【経営比較分析表】2018_045012_46_010\"/>
    </mc:Choice>
  </mc:AlternateContent>
  <xr:revisionPtr revIDLastSave="0" documentId="13_ncr:1_{E530A124-F778-4C1A-B967-9E2DBBF19614}" xr6:coauthVersionLast="44" xr6:coauthVersionMax="44" xr10:uidLastSave="{00000000-0000-0000-0000-000000000000}"/>
  <workbookProtection workbookAlgorithmName="SHA-512" workbookHashValue="GvoOqUgCYs6ZE0V92nBddxYgxy+bM/ilg3UBIAttUQT2P4XmiHwCVPzMutvjtZxmXj0DbIfKevPDWsz4DBLkmA==" workbookSaltValue="UZpMPkc9phxv5U3qFRcMP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<sst xmlns="http://schemas.openxmlformats.org/spreadsheetml/2006/main" count="220" uniqueCount="108">
  <si>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</si>
  <si>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</si>
  <si>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</si>
  <si>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</si>
  <si>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</si>
  <si>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</si>
  <si>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</si>
  <si>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</si>
  <si>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</si>
  <si>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</si>
  <si>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</si>
  <si>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</si>
  <si>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</si>
  <si>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</si>
  <si>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</si>
  <si>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</si>
  <si>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</si>
  <si>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</si>
  <si>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</si>
  <si>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</si>
  <si>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</si>
  <si>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</si>
  <si>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</si>
  <si>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</si>
  <si>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</si>
  <si>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</si>
  <si>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</si>
  <si>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</si>
  <si>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</si>
  <si>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</si>
  <si>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</si>
  <si>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</si>
  <si>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</si>
  <si>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</si>
  <si>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</si>
  <si>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</si>
  <si>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</si>
  <si>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</si>
  <si>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</si>
  <si>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</si>
  <si>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</si>
  <si>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</si>
  <si>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</si>
  <si>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</si>
  <si>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</si>
  <si>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</si>
  <si>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</si>
  <si>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</si>
  <si>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</si>
  <si>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</si>
  <si>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</si>
  <si>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</si>
  <si>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</si>
  <si>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</si>
  <si>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</si>
  <si>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</si>
  <si>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</si>
  <si>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</si>
  <si>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</si>
  <si>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</si>
  <si>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</si>
  <si>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</si>
  <si>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</si>
  <si>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</si>
  <si>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</si>
  <si>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</si>
  <si>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</si>
  <si>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</si>
  <si>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</si>
  <si>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</si>
  <si>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</si>
  <si>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</si>
  <si>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</si>
  <si>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</si>
  <si>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</si>
  <si>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</si>
  <si>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</si>
  <si>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</si>
  <si>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</si>
  <si>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</si>
  <si>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</si>
  <si>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</si>
  <si>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</si>
  <si>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</si>
  <si>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</si>
  <si>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</si>
  <si>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</si>
  <si>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</si>
  <si>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</si>
  <si>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</si>
  <si>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</si>
  <si>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</si>
  <si>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</si>
  <si>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</si>
  <si>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</si>
  <si>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</si>
  <si>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</si>
  <si>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</si>
  <si>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</si>
  <si>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</si>
  <si>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</si>
  <si>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</si>
  <si>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</si>
  <si>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</si>
  <si>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</si>
  <si>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管路の更新により、ほぼ横ばいとなっているが、類似団体と比較しても高くなっており、現状の更新ペースを維持した場合、平成45年以降、経年化管路が現有管路の半分を超えると推計される。　　　　　　　　　　　　　　　　　　　　　　　　　　今後、経年化管路の増大に伴い更新需要がピークを迎えるが、財源等の確保が難しく、大幅な投資増額は見込めないため、更新率は横ばいとなる見込みであることから、効率・効果的な投資を図る必要がある。</t>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7" eb="189">
      <t>ミコ</t>
    </rPh>
    <rPh sb="198" eb="200">
      <t>コウリツ</t>
    </rPh>
    <rPh sb="201" eb="204">
      <t>コウカテキ</t>
    </rPh>
    <rPh sb="205" eb="207">
      <t>トウシ</t>
    </rPh>
    <rPh sb="208" eb="209">
      <t>ハカ</t>
    </rPh>
    <rPh sb="210" eb="212">
      <t>ヒツヨウ</t>
    </rPh>
    <phoneticPr fontId="16"/>
  </si>
  <si>
    <t>経常収支比率は類似団体と比較すると低めにはなっているが、単年度収支で黒字経営となっている。ただし、人口の減少から給水人口も逓減しており、給水収益が減少する傾向が想定され、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有収率は類似団体よりも低めであり、次年以降も有収率向上に向け、漏水やメーター不感の原因究明を細かに行い対策をとる必要がある。</t>
    <rPh sb="49" eb="51">
      <t>ジンコウ</t>
    </rPh>
    <rPh sb="52" eb="54">
      <t>ゲンショウ</t>
    </rPh>
    <rPh sb="56" eb="58">
      <t>キュウスイ</t>
    </rPh>
    <rPh sb="58" eb="60">
      <t>ジンコウ</t>
    </rPh>
    <rPh sb="61" eb="63">
      <t>テイゲン</t>
    </rPh>
    <rPh sb="178" eb="180">
      <t>キュウスイ</t>
    </rPh>
    <rPh sb="180" eb="182">
      <t>ゲンカ</t>
    </rPh>
    <rPh sb="183" eb="185">
      <t>ルイジ</t>
    </rPh>
    <rPh sb="185" eb="187">
      <t>ダンタイ</t>
    </rPh>
    <rPh sb="188" eb="190">
      <t>ヒカク</t>
    </rPh>
    <rPh sb="191" eb="192">
      <t>タカ</t>
    </rPh>
    <rPh sb="203" eb="205">
      <t>ジュスイ</t>
    </rPh>
    <rPh sb="205" eb="206">
      <t>ヒ</t>
    </rPh>
    <rPh sb="206" eb="208">
      <t>フタン</t>
    </rPh>
    <rPh sb="209" eb="211">
      <t>ジンコウ</t>
    </rPh>
    <rPh sb="211" eb="213">
      <t>ゲンショウ</t>
    </rPh>
    <rPh sb="216" eb="218">
      <t>ユウシュウ</t>
    </rPh>
    <rPh sb="218" eb="220">
      <t>スイリョウ</t>
    </rPh>
    <rPh sb="221" eb="223">
      <t>ゲンショウ</t>
    </rPh>
    <rPh sb="393" eb="394">
      <t>ヒク</t>
    </rPh>
    <rPh sb="428" eb="429">
      <t>コマ</t>
    </rPh>
    <phoneticPr fontId="16"/>
  </si>
  <si>
    <t>アセットマネジメント（資産管理）には、現有財産の状態（健全度等）を適正に判断し、中長期の需要見通しを検討することが必要である。　　　　　　　　　　　　　　　　　　　　　　　　　　　　　　当町ではアセットマネジメントを実践するために、今後20年間の中期収支計画及び経営戦略を随時更新・策定し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129" eb="130">
      <t>オヨ</t>
    </rPh>
    <rPh sb="131" eb="133">
      <t>ケイエイ</t>
    </rPh>
    <rPh sb="133" eb="135">
      <t>センリャク</t>
    </rPh>
    <rPh sb="136" eb="138">
      <t>ズイジ</t>
    </rPh>
    <rPh sb="138" eb="140">
      <t>コウシン</t>
    </rPh>
    <rPh sb="141" eb="143">
      <t>サクテイ</t>
    </rPh>
    <rPh sb="422" eb="425">
      <t>ショウライテキ</t>
    </rPh>
    <rPh sb="438" eb="440">
      <t>ケントウ</t>
    </rPh>
    <rPh sb="441" eb="442">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</si>
</sst>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E3A60416-06C7-47B8-B912-83ECA6248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0.79</c:v>
                </c:pt>
                <c:pt idx="2">
                  <c:v>0.85</c:v>
                </c:pt>
                <c:pt idx="3">
                  <c:v>0.26</c:v>
                </c:pt>
                <c:pt idx="4">
                  <c:v>0.22</c:v>
                </c:pt>
              </c:numCache>
            </c:numRef>
          </c:val>
          <c:extLst>
            <c:ext xmlns:c16="http://schemas.microsoft.com/office/drawing/2014/chart" uri="{C3380CC4-5D6E-409C-BE32-E72D297353CC}">
              <c16:uniqueId val="{00000000-9587-4731-BB66-CC3F4E0858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587-4731-BB66-CC3F4E0858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36.200000000000003</c:v>
                </c:pt>
                <c:pt idx="1">
                  <c:v>36.32</c:v>
                </c:pt>
                <c:pt idx="2">
                  <c:v>35.92</c:v>
                </c:pt>
                <c:pt idx="3">
                  <c:v>35.69</c:v>
                </c:pt>
                <c:pt idx="4">
                  <c:v>35.979999999999997</c:v>
                </c:pt>
              </c:numCache>
            </c:numRef>
          </c:val>
          <c:extLst>
            <c:ext xmlns:c16="http://schemas.microsoft.com/office/drawing/2014/chart" uri="{C3380CC4-5D6E-409C-BE32-E72D297353CC}">
              <c16:uniqueId val="{00000000-DAD7-41C5-B9EF-DDCD8C9673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AD7-41C5-B9EF-DDCD8C9673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84.79</c:v>
                </c:pt>
                <c:pt idx="1">
                  <c:v>84.66</c:v>
                </c:pt>
                <c:pt idx="2">
                  <c:v>84.7</c:v>
                </c:pt>
                <c:pt idx="3">
                  <c:v>84.66</c:v>
                </c:pt>
                <c:pt idx="4">
                  <c:v>83.77</c:v>
                </c:pt>
              </c:numCache>
            </c:numRef>
          </c:val>
          <c:extLst>
            <c:ext xmlns:c16="http://schemas.microsoft.com/office/drawing/2014/chart" uri="{C3380CC4-5D6E-409C-BE32-E72D297353CC}">
              <c16:uniqueId val="{00000000-3FBE-4DBF-89AC-DDACF6B09B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3FBE-4DBF-89AC-DDACF6B09B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105.77</c:v>
                </c:pt>
                <c:pt idx="1">
                  <c:v>109.77</c:v>
                </c:pt>
                <c:pt idx="2">
                  <c:v>110.71</c:v>
                </c:pt>
                <c:pt idx="3">
                  <c:v>108.83</c:v>
                </c:pt>
                <c:pt idx="4">
                  <c:v>106.55</c:v>
                </c:pt>
              </c:numCache>
            </c:numRef>
          </c:val>
          <c:extLst>
            <c:ext xmlns:c16="http://schemas.microsoft.com/office/drawing/2014/chart" uri="{C3380CC4-5D6E-409C-BE32-E72D297353CC}">
              <c16:uniqueId val="{00000000-CE17-462B-9BC7-3C9318AC1D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E17-462B-9BC7-3C9318AC1D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39.43</c:v>
                </c:pt>
                <c:pt idx="1">
                  <c:v>40.81</c:v>
                </c:pt>
                <c:pt idx="2">
                  <c:v>41.98</c:v>
                </c:pt>
                <c:pt idx="3">
                  <c:v>42.94</c:v>
                </c:pt>
                <c:pt idx="4">
                  <c:v>43.29</c:v>
                </c:pt>
              </c:numCache>
            </c:numRef>
          </c:val>
          <c:extLst>
            <c:ext xmlns:c16="http://schemas.microsoft.com/office/drawing/2014/chart" uri="{C3380CC4-5D6E-409C-BE32-E72D297353CC}">
              <c16:uniqueId val="{00000000-8327-4EC3-9C48-D1320A8621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327-4EC3-9C48-D1320A8621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16.649999999999999</c:v>
                </c:pt>
                <c:pt idx="1">
                  <c:v>16.61</c:v>
                </c:pt>
                <c:pt idx="2">
                  <c:v>17.11</c:v>
                </c:pt>
                <c:pt idx="3">
                  <c:v>16.72</c:v>
                </c:pt>
                <c:pt idx="4">
                  <c:v>19.899999999999999</c:v>
                </c:pt>
              </c:numCache>
            </c:numRef>
          </c:val>
          <c:extLst>
            <c:ext xmlns:c16="http://schemas.microsoft.com/office/drawing/2014/chart" uri="{C3380CC4-5D6E-409C-BE32-E72D297353CC}">
              <c16:uniqueId val="{00000000-BF1B-4AD9-82EC-E74E812954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BF1B-4AD9-82EC-E74E812954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5E-4674-B407-FA424B4B65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C5E-4674-B407-FA424B4B65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489.74</c:v>
                </c:pt>
                <c:pt idx="1">
                  <c:v>484.66</c:v>
                </c:pt>
                <c:pt idx="2">
                  <c:v>447.47</c:v>
                </c:pt>
                <c:pt idx="3">
                  <c:v>361.99</c:v>
                </c:pt>
                <c:pt idx="4">
                  <c:v>281.48</c:v>
                </c:pt>
              </c:numCache>
            </c:numRef>
          </c:val>
          <c:extLst>
            <c:ext xmlns:c16="http://schemas.microsoft.com/office/drawing/2014/chart" uri="{C3380CC4-5D6E-409C-BE32-E72D297353CC}">
              <c16:uniqueId val="{00000000-7024-47DE-A2F6-9A058E1F43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024-47DE-A2F6-9A058E1F43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196.51</c:v>
                </c:pt>
                <c:pt idx="1">
                  <c:v>191.76</c:v>
                </c:pt>
                <c:pt idx="2">
                  <c:v>195.41</c:v>
                </c:pt>
                <c:pt idx="3">
                  <c:v>192</c:v>
                </c:pt>
                <c:pt idx="4">
                  <c:v>191.8</c:v>
                </c:pt>
              </c:numCache>
            </c:numRef>
          </c:val>
          <c:extLst>
            <c:ext xmlns:c16="http://schemas.microsoft.com/office/drawing/2014/chart" uri="{C3380CC4-5D6E-409C-BE32-E72D297353CC}">
              <c16:uniqueId val="{00000000-01B5-4073-BCA7-9A0A4AE783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1B5-4073-BCA7-9A0A4AE783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104.01</c:v>
                </c:pt>
                <c:pt idx="1">
                  <c:v>108.47</c:v>
                </c:pt>
                <c:pt idx="2">
                  <c:v>109.36</c:v>
                </c:pt>
                <c:pt idx="3">
                  <c:v>107.42</c:v>
                </c:pt>
                <c:pt idx="4">
                  <c:v>105.03</c:v>
                </c:pt>
              </c:numCache>
            </c:numRef>
          </c:val>
          <c:extLst>
            <c:ext xmlns:c16="http://schemas.microsoft.com/office/drawing/2014/chart" uri="{C3380CC4-5D6E-409C-BE32-E72D297353CC}">
              <c16:uniqueId val="{00000000-3625-4AE9-BA2B-A1C22F7B03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3625-4AE9-BA2B-A1C22F7B03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277.85000000000002</c:v>
                </c:pt>
                <c:pt idx="1">
                  <c:v>267.27</c:v>
                </c:pt>
                <c:pt idx="2">
                  <c:v>264.91000000000003</c:v>
                </c:pt>
                <c:pt idx="3">
                  <c:v>269.99</c:v>
                </c:pt>
                <c:pt idx="4">
                  <c:v>277.33</c:v>
                </c:pt>
              </c:numCache>
            </c:numRef>
          </c:val>
          <c:extLst>
            <c:ext xmlns:c16="http://schemas.microsoft.com/office/drawing/2014/chart" uri="{C3380CC4-5D6E-409C-BE32-E72D297353CC}">
              <c16:uniqueId val="{00000000-385A-4164-9256-71F41E1103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85A-4164-9256-71F41E1103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F81" sqref="BF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涌谷町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A6</v>
      </c>
      <c r="X8" s="79"/>
      <c r="Y8" s="79"/>
      <c r="Z8" s="79"/>
      <c r="AA8" s="79"/>
      <c r="AB8" s="79"/>
      <c r="AC8" s="79"/>
      <c r="AD8" s="79" t="str">
        <f>データ!$M$6</f>
        <v>非設置</v>
      </c>
      <c r="AE8" s="79"/>
      <c r="AF8" s="79"/>
      <c r="AG8" s="79"/>
      <c r="AH8" s="79"/>
      <c r="AI8" s="79"/>
      <c r="AJ8" s="79"/>
      <c r="AK8" s="4"/>
      <c r="AL8" s="67">
        <f>データ!$R$6</f>
        <v>16285</v>
      </c>
      <c r="AM8" s="67"/>
      <c r="AN8" s="67"/>
      <c r="AO8" s="67"/>
      <c r="AP8" s="67"/>
      <c r="AQ8" s="67"/>
      <c r="AR8" s="67"/>
      <c r="AS8" s="67"/>
      <c r="AT8" s="63">
        <f>データ!$S$6</f>
        <v>82.16</v>
      </c>
      <c r="AU8" s="64"/>
      <c r="AV8" s="64"/>
      <c r="AW8" s="64"/>
      <c r="AX8" s="64"/>
      <c r="AY8" s="64"/>
      <c r="AZ8" s="64"/>
      <c r="BA8" s="64"/>
      <c r="BB8" s="66">
        <f>データ!$T$6</f>
        <v>198.21</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71.69</v>
      </c>
      <c r="J10" s="64"/>
      <c r="K10" s="64"/>
      <c r="L10" s="64"/>
      <c r="M10" s="64"/>
      <c r="N10" s="64"/>
      <c r="O10" s="65"/>
      <c r="P10" s="66">
        <f>データ!$P$6</f>
        <v>99.46</v>
      </c>
      <c r="Q10" s="66"/>
      <c r="R10" s="66"/>
      <c r="S10" s="66"/>
      <c r="T10" s="66"/>
      <c r="U10" s="66"/>
      <c r="V10" s="66"/>
      <c r="W10" s="67">
        <f>データ!$Q$6</f>
        <v>4400</v>
      </c>
      <c r="X10" s="67"/>
      <c r="Y10" s="67"/>
      <c r="Z10" s="67"/>
      <c r="AA10" s="67"/>
      <c r="AB10" s="67"/>
      <c r="AC10" s="67"/>
      <c r="AD10" s="2"/>
      <c r="AE10" s="2"/>
      <c r="AF10" s="2"/>
      <c r="AG10" s="2"/>
      <c r="AH10" s="4"/>
      <c r="AI10" s="4"/>
      <c r="AJ10" s="4"/>
      <c r="AK10" s="4"/>
      <c r="AL10" s="67">
        <f>データ!$U$6</f>
        <v>16352</v>
      </c>
      <c r="AM10" s="67"/>
      <c r="AN10" s="67"/>
      <c r="AO10" s="67"/>
      <c r="AP10" s="67"/>
      <c r="AQ10" s="67"/>
      <c r="AR10" s="67"/>
      <c r="AS10" s="67"/>
      <c r="AT10" s="63">
        <f>データ!$V$6</f>
        <v>79.7</v>
      </c>
      <c r="AU10" s="64"/>
      <c r="AV10" s="64"/>
      <c r="AW10" s="64"/>
      <c r="AX10" s="64"/>
      <c r="AY10" s="64"/>
      <c r="AZ10" s="64"/>
      <c r="BA10" s="64"/>
      <c r="BB10" s="66">
        <f>データ!$W$6</f>
        <v>205.17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0"/>
      <c r="BM60" s="51"/>
      <c r="BN60" s="51"/>
      <c r="BO60" s="51"/>
      <c r="BP60" s="51"/>
      <c r="BQ60" s="51"/>
      <c r="BR60" s="51"/>
      <c r="BS60" s="51"/>
      <c r="BT60" s="51"/>
      <c r="BU60" s="51"/>
      <c r="BV60" s="51"/>
      <c r="BW60" s="51"/>
      <c r="BX60" s="51"/>
      <c r="BY60" s="51"/>
      <c r="BZ60" s="5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EnDwQTGVe2IL8txGaypLsK/vPja83vpykHUZX9M1OOWWAHbDY8cbEoWyBzS1dTppJOYvSpnbF4yyAlEJNcxcA==" saltValue="e6z8QQ0ycv+GYlZMIQ1d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71.69</v>
      </c>
      <c r="P6" s="35">
        <f t="shared" si="3"/>
        <v>99.46</v>
      </c>
      <c r="Q6" s="35">
        <f t="shared" si="3"/>
        <v>4400</v>
      </c>
      <c r="R6" s="35">
        <f t="shared" si="3"/>
        <v>16285</v>
      </c>
      <c r="S6" s="35">
        <f t="shared" si="3"/>
        <v>82.16</v>
      </c>
      <c r="T6" s="35">
        <f t="shared" si="3"/>
        <v>198.21</v>
      </c>
      <c r="U6" s="35">
        <f t="shared" si="3"/>
        <v>16352</v>
      </c>
      <c r="V6" s="35">
        <f t="shared" si="3"/>
        <v>79.7</v>
      </c>
      <c r="W6" s="35">
        <f t="shared" si="3"/>
        <v>205.17</v>
      </c>
      <c r="X6" s="36">
        <f>IF(X7="",NA(),X7)</f>
        <v>105.77</v>
      </c>
      <c r="Y6" s="36">
        <f t="shared" ref="Y6:AG6" si="4">IF(Y7="",NA(),Y7)</f>
        <v>109.77</v>
      </c>
      <c r="Z6" s="36">
        <f t="shared" si="4"/>
        <v>110.71</v>
      </c>
      <c r="AA6" s="36">
        <f t="shared" si="4"/>
        <v>108.83</v>
      </c>
      <c r="AB6" s="36">
        <f t="shared" si="4"/>
        <v>106.55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489.74</v>
      </c>
      <c r="AU6" s="36">
        <f t="shared" ref="AU6:BC6" si="6">IF(AU7="",NA(),AU7)</f>
        <v>484.66</v>
      </c>
      <c r="AV6" s="36">
        <f t="shared" si="6"/>
        <v>447.47</v>
      </c>
      <c r="AW6" s="36">
        <f t="shared" si="6"/>
        <v>361.99</v>
      </c>
      <c r="AX6" s="36">
        <f t="shared" si="6"/>
        <v>281.48</v>
      </c>
      <c r="AY6" s="36">
        <f t="shared" si="6"/>
        <v>381.53</v>
      </c>
      <c r="AZ6" s="36">
        <f t="shared" si="6"/>
        <v>391.54</v>
      </c>
      <c r="BA6" s="36">
        <f t="shared" si="6"/>
        <v>384.34</v>
      </c>
      <c r="BB6" s="36">
        <f t="shared" si="6"/>
        <v>359.47</v>
      </c>
      <c r="BC6" s="36">
        <f t="shared" si="6"/>
        <v>369.69</v>
      </c>
      <c r="BD6" s="35" t="str">
        <f>IF(BD7="","",IF(BD7="-","【-】","【"&amp;SUBSTITUTE(TEXT(BD7,"#,##0.00"),"-","△")&amp;"】"))</f>
        <v>【261.93】</v>
      </c>
      <c r="BE6" s="36">
        <f>IF(BE7="",NA(),BE7)</f>
        <v>196.51</v>
      </c>
      <c r="BF6" s="36">
        <f t="shared" ref="BF6:BN6" si="7">IF(BF7="",NA(),BF7)</f>
        <v>191.76</v>
      </c>
      <c r="BG6" s="36">
        <f t="shared" si="7"/>
        <v>195.41</v>
      </c>
      <c r="BH6" s="36">
        <f t="shared" si="7"/>
        <v>192</v>
      </c>
      <c r="BI6" s="36">
        <f t="shared" si="7"/>
        <v>191.8</v>
      </c>
      <c r="BJ6" s="36">
        <f t="shared" si="7"/>
        <v>393.27</v>
      </c>
      <c r="BK6" s="36">
        <f t="shared" si="7"/>
        <v>386.97</v>
      </c>
      <c r="BL6" s="36">
        <f t="shared" si="7"/>
        <v>380.58</v>
      </c>
      <c r="BM6" s="36">
        <f t="shared" si="7"/>
        <v>401.79</v>
      </c>
      <c r="BN6" s="36">
        <f t="shared" si="7"/>
        <v>402.99</v>
      </c>
      <c r="BO6" s="35" t="str">
        <f>IF(BO7="","",IF(BO7="-","【-】","【"&amp;SUBSTITUTE(TEXT(BO7,"#,##0.00"),"-","△")&amp;"】"))</f>
        <v>【270.46】</v>
      </c>
      <c r="BP6" s="36">
        <f>IF(BP7="",NA(),BP7)</f>
        <v>104.01</v>
      </c>
      <c r="BQ6" s="36">
        <f t="shared" ref="BQ6:BY6" si="8">IF(BQ7="",NA(),BQ7)</f>
        <v>108.47</v>
      </c>
      <c r="BR6" s="36">
        <f t="shared" si="8"/>
        <v>109.36</v>
      </c>
      <c r="BS6" s="36">
        <f t="shared" si="8"/>
        <v>107.42</v>
      </c>
      <c r="BT6" s="36">
        <f t="shared" si="8"/>
        <v>105.03</v>
      </c>
      <c r="BU6" s="36">
        <f t="shared" si="8"/>
        <v>100.47</v>
      </c>
      <c r="BV6" s="36">
        <f t="shared" si="8"/>
        <v>101.72</v>
      </c>
      <c r="BW6" s="36">
        <f t="shared" si="8"/>
        <v>102.38</v>
      </c>
      <c r="BX6" s="36">
        <f t="shared" si="8"/>
        <v>100.12</v>
      </c>
      <c r="BY6" s="36">
        <f t="shared" si="8"/>
        <v>98.66</v>
      </c>
      <c r="BZ6" s="35" t="str">
        <f>IF(BZ7="","",IF(BZ7="-","【-】","【"&amp;SUBSTITUTE(TEXT(BZ7,"#,##0.00"),"-","△")&amp;"】"))</f>
        <v>【103.91】</v>
      </c>
      <c r="CA6" s="36">
        <f>IF(CA7="",NA(),CA7)</f>
        <v>277.85000000000002</v>
      </c>
      <c r="CB6" s="36">
        <f t="shared" ref="CB6:CJ6" si="9">IF(CB7="",NA(),CB7)</f>
        <v>267.27</v>
      </c>
      <c r="CC6" s="36">
        <f t="shared" si="9"/>
        <v>264.91000000000003</v>
      </c>
      <c r="CD6" s="36">
        <f t="shared" si="9"/>
        <v>269.99</v>
      </c>
      <c r="CE6" s="36">
        <f t="shared" si="9"/>
        <v>277.33</v>
      </c>
      <c r="CF6" s="36">
        <f t="shared" si="9"/>
        <v>169.82</v>
      </c>
      <c r="CG6" s="36">
        <f t="shared" si="9"/>
        <v>168.2</v>
      </c>
      <c r="CH6" s="36">
        <f t="shared" si="9"/>
        <v>168.67</v>
      </c>
      <c r="CI6" s="36">
        <f t="shared" si="9"/>
        <v>174.97</v>
      </c>
      <c r="CJ6" s="36">
        <f t="shared" si="9"/>
        <v>178.59</v>
      </c>
      <c r="CK6" s="35" t="str">
        <f>IF(CK7="","",IF(CK7="-","【-】","【"&amp;SUBSTITUTE(TEXT(CK7,"#,##0.00"),"-","△")&amp;"】"))</f>
        <v>【167.11】</v>
      </c>
      <c r="CL6" s="36">
        <f>IF(CL7="",NA(),CL7)</f>
        <v>36.200000000000003</v>
      </c>
      <c r="CM6" s="36">
        <f t="shared" ref="CM6:CU6" si="10">IF(CM7="",NA(),CM7)</f>
        <v>36.32</v>
      </c>
      <c r="CN6" s="36">
        <f t="shared" si="10"/>
        <v>35.92</v>
      </c>
      <c r="CO6" s="36">
        <f t="shared" si="10"/>
        <v>35.69</v>
      </c>
      <c r="CP6" s="36">
        <f t="shared" si="10"/>
        <v>35.979999999999997</v>
      </c>
      <c r="CQ6" s="36">
        <f t="shared" si="10"/>
        <v>55.13</v>
      </c>
      <c r="CR6" s="36">
        <f t="shared" si="10"/>
        <v>54.77</v>
      </c>
      <c r="CS6" s="36">
        <f t="shared" si="10"/>
        <v>54.92</v>
      </c>
      <c r="CT6" s="36">
        <f t="shared" si="10"/>
        <v>55.63</v>
      </c>
      <c r="CU6" s="36">
        <f t="shared" si="10"/>
        <v>55.03</v>
      </c>
      <c r="CV6" s="35" t="str">
        <f>IF(CV7="","",IF(CV7="-","【-】","【"&amp;SUBSTITUTE(TEXT(CV7,"#,##0.00"),"-","△")&amp;"】"))</f>
        <v>【60.27】</v>
      </c>
      <c r="CW6" s="36">
        <f>IF(CW7="",NA(),CW7)</f>
        <v>84.79</v>
      </c>
      <c r="CX6" s="36">
        <f t="shared" ref="CX6:DF6" si="11">IF(CX7="",NA(),CX7)</f>
        <v>84.66</v>
      </c>
      <c r="CY6" s="36">
        <f t="shared" si="11"/>
        <v>84.7</v>
      </c>
      <c r="CZ6" s="36">
        <f t="shared" si="11"/>
        <v>84.66</v>
      </c>
      <c r="DA6" s="36">
        <f t="shared" si="11"/>
        <v>83.77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39.43</v>
      </c>
      <c r="DI6" s="36">
        <f t="shared" ref="DI6:DQ6" si="12">IF(DI7="",NA(),DI7)</f>
        <v>40.81</v>
      </c>
      <c r="DJ6" s="36">
        <f t="shared" si="12"/>
        <v>41.98</v>
      </c>
      <c r="DK6" s="36">
        <f t="shared" si="12"/>
        <v>42.94</v>
      </c>
      <c r="DL6" s="36">
        <f t="shared" si="12"/>
        <v>43.29</v>
      </c>
      <c r="DM6" s="36">
        <f t="shared" si="12"/>
        <v>46.66</v>
      </c>
      <c r="DN6" s="36">
        <f t="shared" si="12"/>
        <v>47.46</v>
      </c>
      <c r="DO6" s="36">
        <f t="shared" si="12"/>
        <v>48.49</v>
      </c>
      <c r="DP6" s="36">
        <f t="shared" si="12"/>
        <v>48.05</v>
      </c>
      <c r="DQ6" s="36">
        <f t="shared" si="12"/>
        <v>48.87</v>
      </c>
      <c r="DR6" s="35" t="str">
        <f>IF(DR7="","",IF(DR7="-","【-】","【"&amp;SUBSTITUTE(TEXT(DR7,"#,##0.00"),"-","△")&amp;"】"))</f>
        <v>【48.85】</v>
      </c>
      <c r="DS6" s="36">
        <f>IF(DS7="",NA(),DS7)</f>
        <v>16.649999999999999</v>
      </c>
      <c r="DT6" s="36">
        <f t="shared" ref="DT6:EB6" si="13">IF(DT7="",NA(),DT7)</f>
        <v>16.61</v>
      </c>
      <c r="DU6" s="36">
        <f t="shared" si="13"/>
        <v>17.11</v>
      </c>
      <c r="DV6" s="36">
        <f t="shared" si="13"/>
        <v>16.72</v>
      </c>
      <c r="DW6" s="36">
        <f t="shared" si="13"/>
        <v>19.899999999999999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0.68</v>
      </c>
      <c r="EE6" s="36">
        <f t="shared" ref="EE6:EM6" si="14">IF(EE7="",NA(),EE7)</f>
        <v>0.79</v>
      </c>
      <c r="EF6" s="36">
        <f t="shared" si="14"/>
        <v>0.85</v>
      </c>
      <c r="EG6" s="36">
        <f t="shared" si="14"/>
        <v>0.26</v>
      </c>
      <c r="EH6" s="36">
        <f t="shared" si="14"/>
        <v>0.22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45012</v>
      </c>
      <c r="D7" s="38">
        <v>46</v>
      </c>
      <c r="E7" s="38">
        <v>1</v>
      </c>
      <c r="F7" s="38">
        <v>0</v>
      </c>
      <c r="G7" s="38">
        <v>1</v>
      </c>
      <c r="H7" s="38" t="s">
        <v>93</v>
      </c>
      <c r="I7" s="38" t="s">
        <v>94</v>
      </c>
      <c r="J7" s="38" t="s">
        <v>95</v>
      </c>
      <c r="K7" s="38" t="s">
        <v>96</v>
      </c>
      <c r="L7" s="38" t="s">
        <v>97</v>
      </c>
      <c r="M7" s="38" t="s">
        <v>98</v>
      </c>
      <c r="N7" s="39" t="s">
        <v>99</v>
      </c>
      <c r="O7" s="39">
        <v>71.69</v>
      </c>
      <c r="P7" s="39">
        <v>99.46</v>
      </c>
      <c r="Q7" s="39">
        <v>4400</v>
      </c>
      <c r="R7" s="39">
        <v>16285</v>
      </c>
      <c r="S7" s="39">
        <v>82.16</v>
      </c>
      <c r="T7" s="39">
        <v>198.21</v>
      </c>
      <c r="U7" s="39">
        <v>16352</v>
      </c>
      <c r="V7" s="39">
        <v>79.7</v>
      </c>
      <c r="W7" s="39">
        <v>205.17</v>
      </c>
      <c r="X7" s="39">
        <v>105.77</v>
      </c>
      <c r="Y7" s="39">
        <v>109.77</v>
      </c>
      <c r="Z7" s="39">
        <v>110.71</v>
      </c>
      <c r="AA7" s="39">
        <v>108.83</v>
      </c>
      <c r="AB7" s="39">
        <v>106.55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489.74</v>
      </c>
      <c r="AU7" s="39">
        <v>484.66</v>
      </c>
      <c r="AV7" s="39">
        <v>447.47</v>
      </c>
      <c r="AW7" s="39">
        <v>361.99</v>
      </c>
      <c r="AX7" s="39">
        <v>281.48</v>
      </c>
      <c r="AY7" s="39">
        <v>381.53</v>
      </c>
      <c r="AZ7" s="39">
        <v>391.54</v>
      </c>
      <c r="BA7" s="39">
        <v>384.34</v>
      </c>
      <c r="BB7" s="39">
        <v>359.47</v>
      </c>
      <c r="BC7" s="39">
        <v>369.69</v>
      </c>
      <c r="BD7" s="39">
        <v>261.93</v>
      </c>
      <c r="BE7" s="39">
        <v>196.51</v>
      </c>
      <c r="BF7" s="39">
        <v>191.76</v>
      </c>
      <c r="BG7" s="39">
        <v>195.41</v>
      </c>
      <c r="BH7" s="39">
        <v>192</v>
      </c>
      <c r="BI7" s="39">
        <v>191.8</v>
      </c>
      <c r="BJ7" s="39">
        <v>393.27</v>
      </c>
      <c r="BK7" s="39">
        <v>386.97</v>
      </c>
      <c r="BL7" s="39">
        <v>380.58</v>
      </c>
      <c r="BM7" s="39">
        <v>401.79</v>
      </c>
      <c r="BN7" s="39">
        <v>402.99</v>
      </c>
      <c r="BO7" s="39">
        <v>270.45999999999998</v>
      </c>
      <c r="BP7" s="39">
        <v>104.01</v>
      </c>
      <c r="BQ7" s="39">
        <v>108.47</v>
      </c>
      <c r="BR7" s="39">
        <v>109.36</v>
      </c>
      <c r="BS7" s="39">
        <v>107.42</v>
      </c>
      <c r="BT7" s="39">
        <v>105.03</v>
      </c>
      <c r="BU7" s="39">
        <v>100.47</v>
      </c>
      <c r="BV7" s="39">
        <v>101.72</v>
      </c>
      <c r="BW7" s="39">
        <v>102.38</v>
      </c>
      <c r="BX7" s="39">
        <v>100.12</v>
      </c>
      <c r="BY7" s="39">
        <v>98.66</v>
      </c>
      <c r="BZ7" s="39">
        <v>103.91</v>
      </c>
      <c r="CA7" s="39">
        <v>277.85000000000002</v>
      </c>
      <c r="CB7" s="39">
        <v>267.27</v>
      </c>
      <c r="CC7" s="39">
        <v>264.91000000000003</v>
      </c>
      <c r="CD7" s="39">
        <v>269.99</v>
      </c>
      <c r="CE7" s="39">
        <v>277.33</v>
      </c>
      <c r="CF7" s="39">
        <v>169.82</v>
      </c>
      <c r="CG7" s="39">
        <v>168.2</v>
      </c>
      <c r="CH7" s="39">
        <v>168.67</v>
      </c>
      <c r="CI7" s="39">
        <v>174.97</v>
      </c>
      <c r="CJ7" s="39">
        <v>178.59</v>
      </c>
      <c r="CK7" s="39">
        <v>167.11</v>
      </c>
      <c r="CL7" s="39">
        <v>36.200000000000003</v>
      </c>
      <c r="CM7" s="39">
        <v>36.32</v>
      </c>
      <c r="CN7" s="39">
        <v>35.92</v>
      </c>
      <c r="CO7" s="39">
        <v>35.69</v>
      </c>
      <c r="CP7" s="39">
        <v>35.979999999999997</v>
      </c>
      <c r="CQ7" s="39">
        <v>55.13</v>
      </c>
      <c r="CR7" s="39">
        <v>54.77</v>
      </c>
      <c r="CS7" s="39">
        <v>54.92</v>
      </c>
      <c r="CT7" s="39">
        <v>55.63</v>
      </c>
      <c r="CU7" s="39">
        <v>55.03</v>
      </c>
      <c r="CV7" s="39">
        <v>60.27</v>
      </c>
      <c r="CW7" s="39">
        <v>84.79</v>
      </c>
      <c r="CX7" s="39">
        <v>84.66</v>
      </c>
      <c r="CY7" s="39">
        <v>84.7</v>
      </c>
      <c r="CZ7" s="39">
        <v>84.66</v>
      </c>
      <c r="DA7" s="39">
        <v>83.77</v>
      </c>
      <c r="DB7" s="39">
        <v>83</v>
      </c>
      <c r="DC7" s="39">
        <v>82.89</v>
      </c>
      <c r="DD7" s="39">
        <v>82.66</v>
      </c>
      <c r="DE7" s="39">
        <v>82.04</v>
      </c>
      <c r="DF7" s="39">
        <v>81.900000000000006</v>
      </c>
      <c r="DG7" s="39">
        <v>89.92</v>
      </c>
      <c r="DH7" s="39">
        <v>39.43</v>
      </c>
      <c r="DI7" s="39">
        <v>40.81</v>
      </c>
      <c r="DJ7" s="39">
        <v>41.98</v>
      </c>
      <c r="DK7" s="39">
        <v>42.94</v>
      </c>
      <c r="DL7" s="39">
        <v>43.29</v>
      </c>
      <c r="DM7" s="39">
        <v>46.66</v>
      </c>
      <c r="DN7" s="39">
        <v>47.46</v>
      </c>
      <c r="DO7" s="39">
        <v>48.49</v>
      </c>
      <c r="DP7" s="39">
        <v>48.05</v>
      </c>
      <c r="DQ7" s="39">
        <v>48.87</v>
      </c>
      <c r="DR7" s="39">
        <v>48.85</v>
      </c>
      <c r="DS7" s="39">
        <v>16.649999999999999</v>
      </c>
      <c r="DT7" s="39">
        <v>16.61</v>
      </c>
      <c r="DU7" s="39">
        <v>17.11</v>
      </c>
      <c r="DV7" s="39">
        <v>16.72</v>
      </c>
      <c r="DW7" s="39">
        <v>19.899999999999999</v>
      </c>
      <c r="DX7" s="39">
        <v>9.85</v>
      </c>
      <c r="DY7" s="39">
        <v>9.7100000000000009</v>
      </c>
      <c r="DZ7" s="39">
        <v>12.79</v>
      </c>
      <c r="EA7" s="39">
        <v>13.39</v>
      </c>
      <c r="EB7" s="39">
        <v>14.85</v>
      </c>
      <c r="EC7" s="39">
        <v>17.8</v>
      </c>
      <c r="ED7" s="39">
        <v>0.68</v>
      </c>
      <c r="EE7" s="39">
        <v>0.79</v>
      </c>
      <c r="EF7" s="39">
        <v>0.85</v>
      </c>
      <c r="EG7" s="39">
        <v>0.26</v>
      </c>
      <c r="EH7" s="39">
        <v>0.22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2020-01-14T00:08:44Z</cp:lastPrinted>
  <dcterms:created xsi:type="dcterms:W3CDTF">2019-12-05T04:09:29Z</dcterms:created>
  <dcterms:modified xsi:type="dcterms:W3CDTF">2020-01-14T00:08:49Z</dcterms:modified>
  <cp:category/>
</cp:coreProperties>
</file>