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Nhd001107\上水道班\水道\上水道班\1 上水道班\26 ＨＰ関係\貼り付け用データ\上水道経営比較分析表\"/>
    </mc:Choice>
  </mc:AlternateContent>
  <xr:revisionPtr revIDLastSave="0" documentId="13_ncr:1_{744F943A-6CD9-4B27-8682-9A01A5992712}" xr6:coauthVersionLast="45" xr6:coauthVersionMax="45" xr10:uidLastSave="{00000000-0000-0000-0000-000000000000}"/>
  <workbookProtection workbookAlgorithmName="SHA-512" workbookHashValue="uscXdQ/xXFPrVh3Jm4lger0I25XvJQSvglaQvz9/3zOrSkGR+wYISND+65z6wIqsBL8QnK5RMyYoarsogca3AQ==" workbookSaltValue="pT2P1/szP2W4HUZXvQgp5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I10" i="4"/>
  <c r="B10"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<sst xmlns="http://schemas.openxmlformats.org/spreadsheetml/2006/main" count="228" uniqueCount="114">
  <si>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</si>
  <si>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</si>
  <si>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</si>
  <si>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</si>
  <si>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</si>
  <si>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</si>
  <si>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</si>
  <si>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</si>
  <si>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</si>
  <si>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</si>
  <si>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</si>
  <si>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</si>
  <si>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</si>
  <si>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</si>
  <si>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</si>
  <si>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</si>
  <si>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</si>
  <si>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</si>
  <si>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</si>
  <si>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</si>
  <si>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</si>
  <si>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</si>
  <si>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</si>
  <si>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</si>
  <si>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</si>
  <si>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</si>
  <si>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</si>
  <si>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</si>
  <si>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</si>
  <si>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</si>
  <si>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</si>
  <si>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</si>
  <si>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</si>
  <si>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</si>
  <si>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</si>
  <si>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</si>
  <si>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</si>
  <si>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</si>
  <si>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</si>
  <si>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</si>
  <si>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</si>
  <si>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</si>
  <si>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</si>
  <si>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</si>
  <si>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</si>
  <si>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</si>
  <si>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</si>
  <si>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</si>
  <si>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</si>
  <si>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</si>
  <si>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</si>
  <si>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</si>
  <si>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</si>
  <si>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</si>
  <si>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</si>
  <si>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</si>
  <si>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</si>
  <si>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</si>
  <si>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</si>
  <si>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</si>
  <si>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</si>
  <si>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</si>
  <si>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</si>
  <si>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</si>
  <si>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</si>
  <si>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</si>
  <si>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</si>
  <si>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</si>
  <si>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</si>
  <si>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</si>
  <si>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</si>
  <si>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</si>
  <si>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</si>
  <si>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</si>
  <si>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</si>
  <si>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</si>
  <si>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</si>
  <si>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</si>
  <si>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</si>
  <si>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</si>
  <si>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</si>
  <si>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</si>
  <si>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</si>
  <si>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</si>
  <si>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</si>
  <si>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</si>
  <si>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</si>
  <si>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</si>
  <si>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</si>
  <si>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</si>
  <si>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</si>
  <si>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</si>
  <si>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</si>
  <si>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</si>
  <si>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</si>
  <si>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</si>
  <si>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</si>
  <si>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</si>
  <si>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</si>
  <si>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</si>
  <si>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</si>
  <si>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</si>
  <si>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</si>
  <si>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</si>
  <si>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</si>
  <si>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</si>
  <si>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</si>
  <si>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</si>
  <si>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</si>
  <si>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</si>
  <si>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</si>
  <si>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は類似団体と比較すると低めにはなっているが、単年度収支で黒字経営となっている。ただし、人口の減少から給水人口も逓減しており、給水収益が減少する傾向が想定され、今後は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　　　　　　　　　　　　　　　　　　　　　　　　　　　　　　　　　　　　　　　　　　　　　　　　　　　　　　　　　　　　　　　　施設利用率が類似団体と比べ、低くなっている。施設の規模が、建設当時に見込んだ給水人口、給水量が現状に合っていないためと考えられる。　　　　　　　　　　　　　　　　　　　　　有収率は類似団体よりも高めであるが、次年以降も有収率向上に向け、漏水やメーター不感の原因究明を細かに行い対策をとる。</t>
    <rPh sb="49" eb="51">
      <t>ジンコウ</t>
    </rPh>
    <rPh sb="52" eb="54">
      <t>ゲンショウ</t>
    </rPh>
    <rPh sb="56" eb="58">
      <t>キュウスイ</t>
    </rPh>
    <rPh sb="58" eb="60">
      <t>ジンコウ</t>
    </rPh>
    <rPh sb="61" eb="63">
      <t>テイゲン</t>
    </rPh>
    <rPh sb="178" eb="180">
      <t>キュウスイ</t>
    </rPh>
    <rPh sb="180" eb="182">
      <t>ゲンカ</t>
    </rPh>
    <rPh sb="183" eb="185">
      <t>ルイジ</t>
    </rPh>
    <rPh sb="185" eb="187">
      <t>ダンタイ</t>
    </rPh>
    <rPh sb="188" eb="190">
      <t>ヒカク</t>
    </rPh>
    <rPh sb="191" eb="192">
      <t>タカ</t>
    </rPh>
    <rPh sb="203" eb="205">
      <t>ジュスイ</t>
    </rPh>
    <rPh sb="205" eb="206">
      <t>ヒ</t>
    </rPh>
    <rPh sb="206" eb="208">
      <t>フタン</t>
    </rPh>
    <rPh sb="209" eb="211">
      <t>ジンコウ</t>
    </rPh>
    <rPh sb="211" eb="213">
      <t>ゲンショウ</t>
    </rPh>
    <rPh sb="216" eb="218">
      <t>ユウシュウ</t>
    </rPh>
    <rPh sb="218" eb="220">
      <t>スイリョウ</t>
    </rPh>
    <rPh sb="221" eb="223">
      <t>ゲンショウ</t>
    </rPh>
    <rPh sb="393" eb="394">
      <t>タカ</t>
    </rPh>
    <rPh sb="429" eb="430">
      <t>コマ</t>
    </rPh>
    <phoneticPr fontId="16"/>
  </si>
  <si>
    <t>アセットマネジメント（資産管理）には、現有財産の状態（健全度等）を適正に判断し、中長期の需要見通しを検討することが必要である。　　　　　　　　　　　　　　　　　　　　　　　　　　　　　　当町ではアセットマネジメントを実践するために、今後20年間の中期収支計画及び経営戦略を随時更新・策定し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が重要となるため、将来的には料金改定を視野に入れた検討を行う。</t>
    <rPh sb="129" eb="130">
      <t>オヨ</t>
    </rPh>
    <rPh sb="131" eb="133">
      <t>ケイエイ</t>
    </rPh>
    <rPh sb="133" eb="135">
      <t>センリャク</t>
    </rPh>
    <rPh sb="136" eb="138">
      <t>ズイジ</t>
    </rPh>
    <rPh sb="138" eb="140">
      <t>コウシン</t>
    </rPh>
    <rPh sb="141" eb="143">
      <t>サクテイ</t>
    </rPh>
    <rPh sb="422" eb="425">
      <t>ショウライテキ</t>
    </rPh>
    <rPh sb="438" eb="440">
      <t>ケントウ</t>
    </rPh>
    <rPh sb="441" eb="442">
      <t>オコナ</t>
    </rPh>
    <phoneticPr fontId="17"/>
  </si>
  <si>
    <t>管路の経年化率は上昇傾向にあり、類似団体と比較しても高くなっており、現状の更新ペースを維持した場合、令和15年以降、経年化管路が現有管路の半分を超えると推計される。　　　　　　　　　　　　　　　　　　　　　　　　　　今後、経年化管路の増大に伴い更新需要がピークを迎えるが、財源等の確保が難しく、大幅な投資増額は見込めないため、更新率はほぼ横ばいとなる見込みで、長期的な計画における効率・効果的な投資を図る必要がある。</t>
    <rPh sb="8" eb="10">
      <t>ジョウショウ</t>
    </rPh>
    <rPh sb="10" eb="12">
      <t>ケイコウ</t>
    </rPh>
    <rPh sb="50" eb="52">
      <t>レイワ</t>
    </rPh>
    <rPh sb="108" eb="110">
      <t>コンゴ</t>
    </rPh>
    <rPh sb="111" eb="114">
      <t>ケイネンカ</t>
    </rPh>
    <rPh sb="114" eb="116">
      <t>カンロ</t>
    </rPh>
    <rPh sb="117" eb="119">
      <t>ゾウダイ</t>
    </rPh>
    <rPh sb="120" eb="121">
      <t>トモナ</t>
    </rPh>
    <rPh sb="122" eb="124">
      <t>コウシン</t>
    </rPh>
    <rPh sb="124" eb="126">
      <t>ジュヨウ</t>
    </rPh>
    <rPh sb="131" eb="132">
      <t>ムカ</t>
    </rPh>
    <rPh sb="140" eb="142">
      <t>カクホ</t>
    </rPh>
    <rPh sb="143" eb="144">
      <t>ムズカ</t>
    </rPh>
    <rPh sb="147" eb="149">
      <t>オオハバ</t>
    </rPh>
    <rPh sb="150" eb="152">
      <t>トウシ</t>
    </rPh>
    <rPh sb="152" eb="154">
      <t>ゾウガク</t>
    </rPh>
    <rPh sb="155" eb="157">
      <t>ミコ</t>
    </rPh>
    <rPh sb="163" eb="165">
      <t>コウシン</t>
    </rPh>
    <rPh sb="165" eb="166">
      <t>リツ</t>
    </rPh>
    <rPh sb="169" eb="170">
      <t>ヨコ</t>
    </rPh>
    <rPh sb="175" eb="177">
      <t>ミコ</t>
    </rPh>
    <rPh sb="180" eb="182">
      <t>チョウキ</t>
    </rPh>
    <rPh sb="182" eb="183">
      <t>テキ</t>
    </rPh>
    <rPh sb="184" eb="186">
      <t>ケイカク</t>
    </rPh>
    <rPh sb="190" eb="192">
      <t>コウリツ</t>
    </rPh>
    <rPh sb="193" eb="196">
      <t>コウカテキ</t>
    </rPh>
    <rPh sb="197" eb="199">
      <t>トウシ</t>
    </rPh>
    <rPh sb="200" eb="201">
      <t>ハカ</t>
    </rPh>
    <rPh sb="202" eb="20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</si>
</sst>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9C2D6995-3754-4DDA-B334-0638739F55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0.79</c:v>
                </c:pt>
                <c:pt idx="1">
                  <c:v>0.85</c:v>
                </c:pt>
                <c:pt idx="2">
                  <c:v>0.26</c:v>
                </c:pt>
                <c:pt idx="3">
                  <c:v>0.22</c:v>
                </c:pt>
                <c:pt idx="4">
                  <c:v>0.28999999999999998</c:v>
                </c:pt>
              </c:numCache>
            </c:numRef>
          </c:val>
          <c:extLst>
            <c:ext xmlns:c16="http://schemas.microsoft.com/office/drawing/2014/chart" uri="{C3380CC4-5D6E-409C-BE32-E72D297353CC}">
              <c16:uniqueId val="{00000000-8226-4F73-B3CC-D65661D9EB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8226-4F73-B3CC-D65661D9EB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36.32</c:v>
                </c:pt>
                <c:pt idx="1">
                  <c:v>35.92</c:v>
                </c:pt>
                <c:pt idx="2">
                  <c:v>35.69</c:v>
                </c:pt>
                <c:pt idx="3">
                  <c:v>35.979999999999997</c:v>
                </c:pt>
                <c:pt idx="4">
                  <c:v>52.79</c:v>
                </c:pt>
              </c:numCache>
            </c:numRef>
          </c:val>
          <c:extLst>
            <c:ext xmlns:c16="http://schemas.microsoft.com/office/drawing/2014/chart" uri="{C3380CC4-5D6E-409C-BE32-E72D297353CC}">
              <c16:uniqueId val="{00000000-FF5E-4DDE-A30A-4908A14D75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F5E-4DDE-A30A-4908A14D75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84.66</c:v>
                </c:pt>
                <c:pt idx="1">
                  <c:v>84.7</c:v>
                </c:pt>
                <c:pt idx="2">
                  <c:v>84.66</c:v>
                </c:pt>
                <c:pt idx="3">
                  <c:v>83.77</c:v>
                </c:pt>
                <c:pt idx="4">
                  <c:v>82.86</c:v>
                </c:pt>
              </c:numCache>
            </c:numRef>
          </c:val>
          <c:extLst>
            <c:ext xmlns:c16="http://schemas.microsoft.com/office/drawing/2014/chart" uri="{C3380CC4-5D6E-409C-BE32-E72D297353CC}">
              <c16:uniqueId val="{00000000-6824-4A8F-B4EC-9E12F930F1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6824-4A8F-B4EC-9E12F930F1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109.77</c:v>
                </c:pt>
                <c:pt idx="1">
                  <c:v>110.71</c:v>
                </c:pt>
                <c:pt idx="2">
                  <c:v>108.83</c:v>
                </c:pt>
                <c:pt idx="3">
                  <c:v>106.55</c:v>
                </c:pt>
                <c:pt idx="4">
                  <c:v>106.26</c:v>
                </c:pt>
              </c:numCache>
            </c:numRef>
          </c:val>
          <c:extLst>
            <c:ext xmlns:c16="http://schemas.microsoft.com/office/drawing/2014/chart" uri="{C3380CC4-5D6E-409C-BE32-E72D297353CC}">
              <c16:uniqueId val="{00000000-759E-4C71-AE0B-AD263D09CD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59E-4C71-AE0B-AD263D09CD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40.81</c:v>
                </c:pt>
                <c:pt idx="1">
                  <c:v>41.98</c:v>
                </c:pt>
                <c:pt idx="2">
                  <c:v>42.94</c:v>
                </c:pt>
                <c:pt idx="3">
                  <c:v>43.29</c:v>
                </c:pt>
                <c:pt idx="4">
                  <c:v>44.59</c:v>
                </c:pt>
              </c:numCache>
            </c:numRef>
          </c:val>
          <c:extLst>
            <c:ext xmlns:c16="http://schemas.microsoft.com/office/drawing/2014/chart" uri="{C3380CC4-5D6E-409C-BE32-E72D297353CC}">
              <c16:uniqueId val="{00000000-091A-4EA2-8BCF-A7DD2654FA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091A-4EA2-8BCF-A7DD2654FA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16.61</c:v>
                </c:pt>
                <c:pt idx="1">
                  <c:v>17.11</c:v>
                </c:pt>
                <c:pt idx="2">
                  <c:v>16.72</c:v>
                </c:pt>
                <c:pt idx="3">
                  <c:v>19.899999999999999</c:v>
                </c:pt>
                <c:pt idx="4">
                  <c:v>21.4</c:v>
                </c:pt>
              </c:numCache>
            </c:numRef>
          </c:val>
          <c:extLst>
            <c:ext xmlns:c16="http://schemas.microsoft.com/office/drawing/2014/chart" uri="{C3380CC4-5D6E-409C-BE32-E72D297353CC}">
              <c16:uniqueId val="{00000000-2523-4533-B42F-10C94D62B4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523-4533-B42F-10C94D62B4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0-48EB-B242-C4D93CC5C3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970-48EB-B242-C4D93CC5C3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484.66</c:v>
                </c:pt>
                <c:pt idx="1">
                  <c:v>447.47</c:v>
                </c:pt>
                <c:pt idx="2">
                  <c:v>361.99</c:v>
                </c:pt>
                <c:pt idx="3">
                  <c:v>281.48</c:v>
                </c:pt>
                <c:pt idx="4">
                  <c:v>374.3</c:v>
                </c:pt>
              </c:numCache>
            </c:numRef>
          </c:val>
          <c:extLst>
            <c:ext xmlns:c16="http://schemas.microsoft.com/office/drawing/2014/chart" uri="{C3380CC4-5D6E-409C-BE32-E72D297353CC}">
              <c16:uniqueId val="{00000000-5962-4C43-B1DB-2CC3BCCB8C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5962-4C43-B1DB-2CC3BCCB8C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191.76</c:v>
                </c:pt>
                <c:pt idx="1">
                  <c:v>195.41</c:v>
                </c:pt>
                <c:pt idx="2">
                  <c:v>192</c:v>
                </c:pt>
                <c:pt idx="3">
                  <c:v>191.8</c:v>
                </c:pt>
                <c:pt idx="4">
                  <c:v>188.78</c:v>
                </c:pt>
              </c:numCache>
            </c:numRef>
          </c:val>
          <c:extLst>
            <c:ext xmlns:c16="http://schemas.microsoft.com/office/drawing/2014/chart" uri="{C3380CC4-5D6E-409C-BE32-E72D297353CC}">
              <c16:uniqueId val="{00000000-0A90-410B-96AC-1C90C1CE1B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A90-410B-96AC-1C90C1CE1B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108.47</c:v>
                </c:pt>
                <c:pt idx="1">
                  <c:v>109.36</c:v>
                </c:pt>
                <c:pt idx="2">
                  <c:v>107.42</c:v>
                </c:pt>
                <c:pt idx="3">
                  <c:v>105.03</c:v>
                </c:pt>
                <c:pt idx="4">
                  <c:v>104.81</c:v>
                </c:pt>
              </c:numCache>
            </c:numRef>
          </c:val>
          <c:extLst>
            <c:ext xmlns:c16="http://schemas.microsoft.com/office/drawing/2014/chart" uri="{C3380CC4-5D6E-409C-BE32-E72D297353CC}">
              <c16:uniqueId val="{00000000-40F8-498F-855E-2B814A54B1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0F8-498F-855E-2B814A54B1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267.27</c:v>
                </c:pt>
                <c:pt idx="1">
                  <c:v>264.91000000000003</c:v>
                </c:pt>
                <c:pt idx="2">
                  <c:v>269.99</c:v>
                </c:pt>
                <c:pt idx="3">
                  <c:v>277.33</c:v>
                </c:pt>
                <c:pt idx="4">
                  <c:v>279.26</c:v>
                </c:pt>
              </c:numCache>
            </c:numRef>
          </c:val>
          <c:extLst>
            <c:ext xmlns:c16="http://schemas.microsoft.com/office/drawing/2014/chart" uri="{C3380CC4-5D6E-409C-BE32-E72D297353CC}">
              <c16:uniqueId val="{00000000-F3BA-424D-A420-E7993F0F76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F3BA-424D-A420-E7993F0F76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宮城県　涌谷町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A6</v>
      </c>
      <c r="X8" s="88"/>
      <c r="Y8" s="88"/>
      <c r="Z8" s="88"/>
      <c r="AA8" s="88"/>
      <c r="AB8" s="88"/>
      <c r="AC8" s="88"/>
      <c r="AD8" s="88" t="str">
        <f>データ!$M$6</f>
        <v>非設置</v>
      </c>
      <c r="AE8" s="88"/>
      <c r="AF8" s="88"/>
      <c r="AG8" s="88"/>
      <c r="AH8" s="88"/>
      <c r="AI8" s="88"/>
      <c r="AJ8" s="88"/>
      <c r="AK8" s="4"/>
      <c r="AL8" s="76">
        <f>データ!$R$6</f>
        <v>15910</v>
      </c>
      <c r="AM8" s="76"/>
      <c r="AN8" s="76"/>
      <c r="AO8" s="76"/>
      <c r="AP8" s="76"/>
      <c r="AQ8" s="76"/>
      <c r="AR8" s="76"/>
      <c r="AS8" s="76"/>
      <c r="AT8" s="72">
        <f>データ!$S$6</f>
        <v>82.16</v>
      </c>
      <c r="AU8" s="73"/>
      <c r="AV8" s="73"/>
      <c r="AW8" s="73"/>
      <c r="AX8" s="73"/>
      <c r="AY8" s="73"/>
      <c r="AZ8" s="73"/>
      <c r="BA8" s="73"/>
      <c r="BB8" s="75">
        <f>データ!$T$6</f>
        <v>193.65</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73.86</v>
      </c>
      <c r="J10" s="73"/>
      <c r="K10" s="73"/>
      <c r="L10" s="73"/>
      <c r="M10" s="73"/>
      <c r="N10" s="73"/>
      <c r="O10" s="74"/>
      <c r="P10" s="75">
        <f>データ!$P$6</f>
        <v>99.53</v>
      </c>
      <c r="Q10" s="75"/>
      <c r="R10" s="75"/>
      <c r="S10" s="75"/>
      <c r="T10" s="75"/>
      <c r="U10" s="75"/>
      <c r="V10" s="75"/>
      <c r="W10" s="76">
        <f>データ!$Q$6</f>
        <v>5300</v>
      </c>
      <c r="X10" s="76"/>
      <c r="Y10" s="76"/>
      <c r="Z10" s="76"/>
      <c r="AA10" s="76"/>
      <c r="AB10" s="76"/>
      <c r="AC10" s="76"/>
      <c r="AD10" s="2"/>
      <c r="AE10" s="2"/>
      <c r="AF10" s="2"/>
      <c r="AG10" s="2"/>
      <c r="AH10" s="4"/>
      <c r="AI10" s="4"/>
      <c r="AJ10" s="4"/>
      <c r="AK10" s="4"/>
      <c r="AL10" s="76">
        <f>データ!$U$6</f>
        <v>16008</v>
      </c>
      <c r="AM10" s="76"/>
      <c r="AN10" s="76"/>
      <c r="AO10" s="76"/>
      <c r="AP10" s="76"/>
      <c r="AQ10" s="76"/>
      <c r="AR10" s="76"/>
      <c r="AS10" s="76"/>
      <c r="AT10" s="72">
        <f>データ!$V$6</f>
        <v>79.7</v>
      </c>
      <c r="AU10" s="73"/>
      <c r="AV10" s="73"/>
      <c r="AW10" s="73"/>
      <c r="AX10" s="73"/>
      <c r="AY10" s="73"/>
      <c r="AZ10" s="73"/>
      <c r="BA10" s="73"/>
      <c r="BB10" s="75">
        <f>データ!$W$6</f>
        <v>200.85</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113</v>
      </c>
      <c r="BM47" s="69"/>
      <c r="BN47" s="69"/>
      <c r="BO47" s="69"/>
      <c r="BP47" s="69"/>
      <c r="BQ47" s="69"/>
      <c r="BR47" s="69"/>
      <c r="BS47" s="69"/>
      <c r="BT47" s="69"/>
      <c r="BU47" s="69"/>
      <c r="BV47" s="69"/>
      <c r="BW47" s="69"/>
      <c r="BX47" s="69"/>
      <c r="BY47" s="69"/>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9"/>
      <c r="BN48" s="69"/>
      <c r="BO48" s="69"/>
      <c r="BP48" s="69"/>
      <c r="BQ48" s="69"/>
      <c r="BR48" s="69"/>
      <c r="BS48" s="69"/>
      <c r="BT48" s="69"/>
      <c r="BU48" s="69"/>
      <c r="BV48" s="69"/>
      <c r="BW48" s="69"/>
      <c r="BX48" s="69"/>
      <c r="BY48" s="69"/>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9"/>
      <c r="BN49" s="69"/>
      <c r="BO49" s="69"/>
      <c r="BP49" s="69"/>
      <c r="BQ49" s="69"/>
      <c r="BR49" s="69"/>
      <c r="BS49" s="69"/>
      <c r="BT49" s="69"/>
      <c r="BU49" s="69"/>
      <c r="BV49" s="69"/>
      <c r="BW49" s="69"/>
      <c r="BX49" s="69"/>
      <c r="BY49" s="69"/>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9"/>
      <c r="BN50" s="69"/>
      <c r="BO50" s="69"/>
      <c r="BP50" s="69"/>
      <c r="BQ50" s="69"/>
      <c r="BR50" s="69"/>
      <c r="BS50" s="69"/>
      <c r="BT50" s="69"/>
      <c r="BU50" s="69"/>
      <c r="BV50" s="69"/>
      <c r="BW50" s="69"/>
      <c r="BX50" s="69"/>
      <c r="BY50" s="69"/>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9"/>
      <c r="BN51" s="69"/>
      <c r="BO51" s="69"/>
      <c r="BP51" s="69"/>
      <c r="BQ51" s="69"/>
      <c r="BR51" s="69"/>
      <c r="BS51" s="69"/>
      <c r="BT51" s="69"/>
      <c r="BU51" s="69"/>
      <c r="BV51" s="69"/>
      <c r="BW51" s="69"/>
      <c r="BX51" s="69"/>
      <c r="BY51" s="69"/>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9"/>
      <c r="BN52" s="69"/>
      <c r="BO52" s="69"/>
      <c r="BP52" s="69"/>
      <c r="BQ52" s="69"/>
      <c r="BR52" s="69"/>
      <c r="BS52" s="69"/>
      <c r="BT52" s="69"/>
      <c r="BU52" s="69"/>
      <c r="BV52" s="69"/>
      <c r="BW52" s="69"/>
      <c r="BX52" s="69"/>
      <c r="BY52" s="69"/>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9"/>
      <c r="BN53" s="69"/>
      <c r="BO53" s="69"/>
      <c r="BP53" s="69"/>
      <c r="BQ53" s="69"/>
      <c r="BR53" s="69"/>
      <c r="BS53" s="69"/>
      <c r="BT53" s="69"/>
      <c r="BU53" s="69"/>
      <c r="BV53" s="69"/>
      <c r="BW53" s="69"/>
      <c r="BX53" s="69"/>
      <c r="BY53" s="69"/>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9"/>
      <c r="BN54" s="69"/>
      <c r="BO54" s="69"/>
      <c r="BP54" s="69"/>
      <c r="BQ54" s="69"/>
      <c r="BR54" s="69"/>
      <c r="BS54" s="69"/>
      <c r="BT54" s="69"/>
      <c r="BU54" s="69"/>
      <c r="BV54" s="69"/>
      <c r="BW54" s="69"/>
      <c r="BX54" s="69"/>
      <c r="BY54" s="69"/>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9"/>
      <c r="BN55" s="69"/>
      <c r="BO55" s="69"/>
      <c r="BP55" s="69"/>
      <c r="BQ55" s="69"/>
      <c r="BR55" s="69"/>
      <c r="BS55" s="69"/>
      <c r="BT55" s="69"/>
      <c r="BU55" s="69"/>
      <c r="BV55" s="69"/>
      <c r="BW55" s="69"/>
      <c r="BX55" s="69"/>
      <c r="BY55" s="69"/>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9"/>
      <c r="BN56" s="69"/>
      <c r="BO56" s="69"/>
      <c r="BP56" s="69"/>
      <c r="BQ56" s="69"/>
      <c r="BR56" s="69"/>
      <c r="BS56" s="69"/>
      <c r="BT56" s="69"/>
      <c r="BU56" s="69"/>
      <c r="BV56" s="69"/>
      <c r="BW56" s="69"/>
      <c r="BX56" s="69"/>
      <c r="BY56" s="69"/>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9"/>
      <c r="BN57" s="69"/>
      <c r="BO57" s="69"/>
      <c r="BP57" s="69"/>
      <c r="BQ57" s="69"/>
      <c r="BR57" s="69"/>
      <c r="BS57" s="69"/>
      <c r="BT57" s="69"/>
      <c r="BU57" s="69"/>
      <c r="BV57" s="69"/>
      <c r="BW57" s="69"/>
      <c r="BX57" s="69"/>
      <c r="BY57" s="69"/>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9"/>
      <c r="BN58" s="69"/>
      <c r="BO58" s="69"/>
      <c r="BP58" s="69"/>
      <c r="BQ58" s="69"/>
      <c r="BR58" s="69"/>
      <c r="BS58" s="69"/>
      <c r="BT58" s="69"/>
      <c r="BU58" s="69"/>
      <c r="BV58" s="69"/>
      <c r="BW58" s="69"/>
      <c r="BX58" s="69"/>
      <c r="BY58" s="69"/>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9"/>
      <c r="BN59" s="69"/>
      <c r="BO59" s="69"/>
      <c r="BP59" s="69"/>
      <c r="BQ59" s="69"/>
      <c r="BR59" s="69"/>
      <c r="BS59" s="69"/>
      <c r="BT59" s="69"/>
      <c r="BU59" s="69"/>
      <c r="BV59" s="69"/>
      <c r="BW59" s="69"/>
      <c r="BX59" s="69"/>
      <c r="BY59" s="69"/>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9"/>
      <c r="BN60" s="69"/>
      <c r="BO60" s="69"/>
      <c r="BP60" s="69"/>
      <c r="BQ60" s="69"/>
      <c r="BR60" s="69"/>
      <c r="BS60" s="69"/>
      <c r="BT60" s="69"/>
      <c r="BU60" s="69"/>
      <c r="BV60" s="69"/>
      <c r="BW60" s="69"/>
      <c r="BX60" s="69"/>
      <c r="BY60" s="69"/>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9"/>
      <c r="BN61" s="69"/>
      <c r="BO61" s="69"/>
      <c r="BP61" s="69"/>
      <c r="BQ61" s="69"/>
      <c r="BR61" s="69"/>
      <c r="BS61" s="69"/>
      <c r="BT61" s="69"/>
      <c r="BU61" s="69"/>
      <c r="BV61" s="69"/>
      <c r="BW61" s="69"/>
      <c r="BX61" s="69"/>
      <c r="BY61" s="69"/>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9"/>
      <c r="BN62" s="69"/>
      <c r="BO62" s="69"/>
      <c r="BP62" s="69"/>
      <c r="BQ62" s="69"/>
      <c r="BR62" s="69"/>
      <c r="BS62" s="69"/>
      <c r="BT62" s="69"/>
      <c r="BU62" s="69"/>
      <c r="BV62" s="69"/>
      <c r="BW62" s="69"/>
      <c r="BX62" s="69"/>
      <c r="BY62" s="69"/>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9"/>
      <c r="BN63" s="69"/>
      <c r="BO63" s="69"/>
      <c r="BP63" s="69"/>
      <c r="BQ63" s="69"/>
      <c r="BR63" s="69"/>
      <c r="BS63" s="69"/>
      <c r="BT63" s="69"/>
      <c r="BU63" s="69"/>
      <c r="BV63" s="69"/>
      <c r="BW63" s="69"/>
      <c r="BX63" s="69"/>
      <c r="BY63" s="69"/>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n9beYXgO45bDKuJ9rQ2lJJwrcN2AxODzBj4fDa6I5UUH5pGq0W12yEiyYings71TGM1Px0SMusxThIhg+pykA==" saltValue="yypGmnr/B8tIagRGm8n2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45012</v>
      </c>
      <c r="D6" s="34">
        <f t="shared" si="3"/>
        <v>46</v>
      </c>
      <c r="E6" s="34">
        <f t="shared" si="3"/>
        <v>1</v>
      </c>
      <c r="F6" s="34">
        <f t="shared" si="3"/>
        <v>0</v>
      </c>
      <c r="G6" s="34">
        <f t="shared" si="3"/>
        <v>1</v>
      </c>
      <c r="H6" s="34" t="str">
        <f t="shared" si="3"/>
        <v>宮城県　涌谷町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73.86</v>
      </c>
      <c r="P6" s="35">
        <f t="shared" si="3"/>
        <v>99.53</v>
      </c>
      <c r="Q6" s="35">
        <f t="shared" si="3"/>
        <v>5300</v>
      </c>
      <c r="R6" s="35">
        <f t="shared" si="3"/>
        <v>15910</v>
      </c>
      <c r="S6" s="35">
        <f t="shared" si="3"/>
        <v>82.16</v>
      </c>
      <c r="T6" s="35">
        <f t="shared" si="3"/>
        <v>193.65</v>
      </c>
      <c r="U6" s="35">
        <f t="shared" si="3"/>
        <v>16008</v>
      </c>
      <c r="V6" s="35">
        <f t="shared" si="3"/>
        <v>79.7</v>
      </c>
      <c r="W6" s="35">
        <f t="shared" si="3"/>
        <v>200.85</v>
      </c>
      <c r="X6" s="36">
        <f>IF(X7="",NA(),X7)</f>
        <v>109.77</v>
      </c>
      <c r="Y6" s="36">
        <f t="shared" ref="Y6:AG6" si="4">IF(Y7="",NA(),Y7)</f>
        <v>110.71</v>
      </c>
      <c r="Z6" s="36">
        <f t="shared" si="4"/>
        <v>108.83</v>
      </c>
      <c r="AA6" s="36">
        <f t="shared" si="4"/>
        <v>106.55</v>
      </c>
      <c r="AB6" s="36">
        <f t="shared" si="4"/>
        <v>106.26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484.66</v>
      </c>
      <c r="AU6" s="36">
        <f t="shared" ref="AU6:BC6" si="6">IF(AU7="",NA(),AU7)</f>
        <v>447.47</v>
      </c>
      <c r="AV6" s="36">
        <f t="shared" si="6"/>
        <v>361.99</v>
      </c>
      <c r="AW6" s="36">
        <f t="shared" si="6"/>
        <v>281.48</v>
      </c>
      <c r="AX6" s="36">
        <f t="shared" si="6"/>
        <v>374.3</v>
      </c>
      <c r="AY6" s="36">
        <f t="shared" si="6"/>
        <v>391.54</v>
      </c>
      <c r="AZ6" s="36">
        <f t="shared" si="6"/>
        <v>384.34</v>
      </c>
      <c r="BA6" s="36">
        <f t="shared" si="6"/>
        <v>359.47</v>
      </c>
      <c r="BB6" s="36">
        <f t="shared" si="6"/>
        <v>369.69</v>
      </c>
      <c r="BC6" s="36">
        <f t="shared" si="6"/>
        <v>379.08</v>
      </c>
      <c r="BD6" s="35" t="str">
        <f>IF(BD7="","",IF(BD7="-","【-】","【"&amp;SUBSTITUTE(TEXT(BD7,"#,##0.00"),"-","△")&amp;"】"))</f>
        <v>【264.97】</v>
      </c>
      <c r="BE6" s="36">
        <f>IF(BE7="",NA(),BE7)</f>
        <v>191.76</v>
      </c>
      <c r="BF6" s="36">
        <f t="shared" ref="BF6:BN6" si="7">IF(BF7="",NA(),BF7)</f>
        <v>195.41</v>
      </c>
      <c r="BG6" s="36">
        <f t="shared" si="7"/>
        <v>192</v>
      </c>
      <c r="BH6" s="36">
        <f t="shared" si="7"/>
        <v>191.8</v>
      </c>
      <c r="BI6" s="36">
        <f t="shared" si="7"/>
        <v>188.78</v>
      </c>
      <c r="BJ6" s="36">
        <f t="shared" si="7"/>
        <v>386.97</v>
      </c>
      <c r="BK6" s="36">
        <f t="shared" si="7"/>
        <v>380.58</v>
      </c>
      <c r="BL6" s="36">
        <f t="shared" si="7"/>
        <v>401.79</v>
      </c>
      <c r="BM6" s="36">
        <f t="shared" si="7"/>
        <v>402.99</v>
      </c>
      <c r="BN6" s="36">
        <f t="shared" si="7"/>
        <v>398.98</v>
      </c>
      <c r="BO6" s="35" t="str">
        <f>IF(BO7="","",IF(BO7="-","【-】","【"&amp;SUBSTITUTE(TEXT(BO7,"#,##0.00"),"-","△")&amp;"】"))</f>
        <v>【266.61】</v>
      </c>
      <c r="BP6" s="36">
        <f>IF(BP7="",NA(),BP7)</f>
        <v>108.47</v>
      </c>
      <c r="BQ6" s="36">
        <f t="shared" ref="BQ6:BY6" si="8">IF(BQ7="",NA(),BQ7)</f>
        <v>109.36</v>
      </c>
      <c r="BR6" s="36">
        <f t="shared" si="8"/>
        <v>107.42</v>
      </c>
      <c r="BS6" s="36">
        <f t="shared" si="8"/>
        <v>105.03</v>
      </c>
      <c r="BT6" s="36">
        <f t="shared" si="8"/>
        <v>104.81</v>
      </c>
      <c r="BU6" s="36">
        <f t="shared" si="8"/>
        <v>101.72</v>
      </c>
      <c r="BV6" s="36">
        <f t="shared" si="8"/>
        <v>102.38</v>
      </c>
      <c r="BW6" s="36">
        <f t="shared" si="8"/>
        <v>100.12</v>
      </c>
      <c r="BX6" s="36">
        <f t="shared" si="8"/>
        <v>98.66</v>
      </c>
      <c r="BY6" s="36">
        <f t="shared" si="8"/>
        <v>98.64</v>
      </c>
      <c r="BZ6" s="35" t="str">
        <f>IF(BZ7="","",IF(BZ7="-","【-】","【"&amp;SUBSTITUTE(TEXT(BZ7,"#,##0.00"),"-","△")&amp;"】"))</f>
        <v>【103.24】</v>
      </c>
      <c r="CA6" s="36">
        <f>IF(CA7="",NA(),CA7)</f>
        <v>267.27</v>
      </c>
      <c r="CB6" s="36">
        <f t="shared" ref="CB6:CJ6" si="9">IF(CB7="",NA(),CB7)</f>
        <v>264.91000000000003</v>
      </c>
      <c r="CC6" s="36">
        <f t="shared" si="9"/>
        <v>269.99</v>
      </c>
      <c r="CD6" s="36">
        <f t="shared" si="9"/>
        <v>277.33</v>
      </c>
      <c r="CE6" s="36">
        <f t="shared" si="9"/>
        <v>279.26</v>
      </c>
      <c r="CF6" s="36">
        <f t="shared" si="9"/>
        <v>168.2</v>
      </c>
      <c r="CG6" s="36">
        <f t="shared" si="9"/>
        <v>168.67</v>
      </c>
      <c r="CH6" s="36">
        <f t="shared" si="9"/>
        <v>174.97</v>
      </c>
      <c r="CI6" s="36">
        <f t="shared" si="9"/>
        <v>178.59</v>
      </c>
      <c r="CJ6" s="36">
        <f t="shared" si="9"/>
        <v>178.92</v>
      </c>
      <c r="CK6" s="35" t="str">
        <f>IF(CK7="","",IF(CK7="-","【-】","【"&amp;SUBSTITUTE(TEXT(CK7,"#,##0.00"),"-","△")&amp;"】"))</f>
        <v>【168.38】</v>
      </c>
      <c r="CL6" s="36">
        <f>IF(CL7="",NA(),CL7)</f>
        <v>36.32</v>
      </c>
      <c r="CM6" s="36">
        <f t="shared" ref="CM6:CU6" si="10">IF(CM7="",NA(),CM7)</f>
        <v>35.92</v>
      </c>
      <c r="CN6" s="36">
        <f t="shared" si="10"/>
        <v>35.69</v>
      </c>
      <c r="CO6" s="36">
        <f t="shared" si="10"/>
        <v>35.979999999999997</v>
      </c>
      <c r="CP6" s="36">
        <f t="shared" si="10"/>
        <v>52.79</v>
      </c>
      <c r="CQ6" s="36">
        <f t="shared" si="10"/>
        <v>54.77</v>
      </c>
      <c r="CR6" s="36">
        <f t="shared" si="10"/>
        <v>54.92</v>
      </c>
      <c r="CS6" s="36">
        <f t="shared" si="10"/>
        <v>55.63</v>
      </c>
      <c r="CT6" s="36">
        <f t="shared" si="10"/>
        <v>55.03</v>
      </c>
      <c r="CU6" s="36">
        <f t="shared" si="10"/>
        <v>55.14</v>
      </c>
      <c r="CV6" s="35" t="str">
        <f>IF(CV7="","",IF(CV7="-","【-】","【"&amp;SUBSTITUTE(TEXT(CV7,"#,##0.00"),"-","△")&amp;"】"))</f>
        <v>【60.00】</v>
      </c>
      <c r="CW6" s="36">
        <f>IF(CW7="",NA(),CW7)</f>
        <v>84.66</v>
      </c>
      <c r="CX6" s="36">
        <f t="shared" ref="CX6:DF6" si="11">IF(CX7="",NA(),CX7)</f>
        <v>84.7</v>
      </c>
      <c r="CY6" s="36">
        <f t="shared" si="11"/>
        <v>84.66</v>
      </c>
      <c r="CZ6" s="36">
        <f t="shared" si="11"/>
        <v>83.77</v>
      </c>
      <c r="DA6" s="36">
        <f t="shared" si="11"/>
        <v>82.86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40.81</v>
      </c>
      <c r="DI6" s="36">
        <f t="shared" ref="DI6:DQ6" si="12">IF(DI7="",NA(),DI7)</f>
        <v>41.98</v>
      </c>
      <c r="DJ6" s="36">
        <f t="shared" si="12"/>
        <v>42.94</v>
      </c>
      <c r="DK6" s="36">
        <f t="shared" si="12"/>
        <v>43.29</v>
      </c>
      <c r="DL6" s="36">
        <f t="shared" si="12"/>
        <v>44.59</v>
      </c>
      <c r="DM6" s="36">
        <f t="shared" si="12"/>
        <v>47.46</v>
      </c>
      <c r="DN6" s="36">
        <f t="shared" si="12"/>
        <v>48.49</v>
      </c>
      <c r="DO6" s="36">
        <f t="shared" si="12"/>
        <v>48.05</v>
      </c>
      <c r="DP6" s="36">
        <f t="shared" si="12"/>
        <v>48.87</v>
      </c>
      <c r="DQ6" s="36">
        <f t="shared" si="12"/>
        <v>49.92</v>
      </c>
      <c r="DR6" s="35" t="str">
        <f>IF(DR7="","",IF(DR7="-","【-】","【"&amp;SUBSTITUTE(TEXT(DR7,"#,##0.00"),"-","△")&amp;"】"))</f>
        <v>【49.59】</v>
      </c>
      <c r="DS6" s="36">
        <f>IF(DS7="",NA(),DS7)</f>
        <v>16.61</v>
      </c>
      <c r="DT6" s="36">
        <f t="shared" ref="DT6:EB6" si="13">IF(DT7="",NA(),DT7)</f>
        <v>17.11</v>
      </c>
      <c r="DU6" s="36">
        <f t="shared" si="13"/>
        <v>16.72</v>
      </c>
      <c r="DV6" s="36">
        <f t="shared" si="13"/>
        <v>19.899999999999999</v>
      </c>
      <c r="DW6" s="36">
        <f t="shared" si="13"/>
        <v>21.4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0.79</v>
      </c>
      <c r="EE6" s="36">
        <f t="shared" ref="EE6:EM6" si="14">IF(EE7="",NA(),EE7)</f>
        <v>0.85</v>
      </c>
      <c r="EF6" s="36">
        <f t="shared" si="14"/>
        <v>0.26</v>
      </c>
      <c r="EG6" s="36">
        <f t="shared" si="14"/>
        <v>0.22</v>
      </c>
      <c r="EH6" s="36">
        <f t="shared" si="14"/>
        <v>0.28999999999999998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45012</v>
      </c>
      <c r="D7" s="38">
        <v>46</v>
      </c>
      <c r="E7" s="38">
        <v>1</v>
      </c>
      <c r="F7" s="38">
        <v>0</v>
      </c>
      <c r="G7" s="38">
        <v>1</v>
      </c>
      <c r="H7" s="38" t="s">
        <v>93</v>
      </c>
      <c r="I7" s="38" t="s">
        <v>94</v>
      </c>
      <c r="J7" s="38" t="s">
        <v>95</v>
      </c>
      <c r="K7" s="38" t="s">
        <v>96</v>
      </c>
      <c r="L7" s="38" t="s">
        <v>97</v>
      </c>
      <c r="M7" s="38" t="s">
        <v>98</v>
      </c>
      <c r="N7" s="39" t="s">
        <v>99</v>
      </c>
      <c r="O7" s="39">
        <v>73.86</v>
      </c>
      <c r="P7" s="39">
        <v>99.53</v>
      </c>
      <c r="Q7" s="39">
        <v>5300</v>
      </c>
      <c r="R7" s="39">
        <v>15910</v>
      </c>
      <c r="S7" s="39">
        <v>82.16</v>
      </c>
      <c r="T7" s="39">
        <v>193.65</v>
      </c>
      <c r="U7" s="39">
        <v>16008</v>
      </c>
      <c r="V7" s="39">
        <v>79.7</v>
      </c>
      <c r="W7" s="39">
        <v>200.85</v>
      </c>
      <c r="X7" s="39">
        <v>109.77</v>
      </c>
      <c r="Y7" s="39">
        <v>110.71</v>
      </c>
      <c r="Z7" s="39">
        <v>108.83</v>
      </c>
      <c r="AA7" s="39">
        <v>106.55</v>
      </c>
      <c r="AB7" s="39">
        <v>106.26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484.66</v>
      </c>
      <c r="AU7" s="39">
        <v>447.47</v>
      </c>
      <c r="AV7" s="39">
        <v>361.99</v>
      </c>
      <c r="AW7" s="39">
        <v>281.48</v>
      </c>
      <c r="AX7" s="39">
        <v>374.3</v>
      </c>
      <c r="AY7" s="39">
        <v>391.54</v>
      </c>
      <c r="AZ7" s="39">
        <v>384.34</v>
      </c>
      <c r="BA7" s="39">
        <v>359.47</v>
      </c>
      <c r="BB7" s="39">
        <v>369.69</v>
      </c>
      <c r="BC7" s="39">
        <v>379.08</v>
      </c>
      <c r="BD7" s="39">
        <v>264.97000000000003</v>
      </c>
      <c r="BE7" s="39">
        <v>191.76</v>
      </c>
      <c r="BF7" s="39">
        <v>195.41</v>
      </c>
      <c r="BG7" s="39">
        <v>192</v>
      </c>
      <c r="BH7" s="39">
        <v>191.8</v>
      </c>
      <c r="BI7" s="39">
        <v>188.78</v>
      </c>
      <c r="BJ7" s="39">
        <v>386.97</v>
      </c>
      <c r="BK7" s="39">
        <v>380.58</v>
      </c>
      <c r="BL7" s="39">
        <v>401.79</v>
      </c>
      <c r="BM7" s="39">
        <v>402.99</v>
      </c>
      <c r="BN7" s="39">
        <v>398.98</v>
      </c>
      <c r="BO7" s="39">
        <v>266.61</v>
      </c>
      <c r="BP7" s="39">
        <v>108.47</v>
      </c>
      <c r="BQ7" s="39">
        <v>109.36</v>
      </c>
      <c r="BR7" s="39">
        <v>107.42</v>
      </c>
      <c r="BS7" s="39">
        <v>105.03</v>
      </c>
      <c r="BT7" s="39">
        <v>104.81</v>
      </c>
      <c r="BU7" s="39">
        <v>101.72</v>
      </c>
      <c r="BV7" s="39">
        <v>102.38</v>
      </c>
      <c r="BW7" s="39">
        <v>100.12</v>
      </c>
      <c r="BX7" s="39">
        <v>98.66</v>
      </c>
      <c r="BY7" s="39">
        <v>98.64</v>
      </c>
      <c r="BZ7" s="39">
        <v>103.24</v>
      </c>
      <c r="CA7" s="39">
        <v>267.27</v>
      </c>
      <c r="CB7" s="39">
        <v>264.91000000000003</v>
      </c>
      <c r="CC7" s="39">
        <v>269.99</v>
      </c>
      <c r="CD7" s="39">
        <v>277.33</v>
      </c>
      <c r="CE7" s="39">
        <v>279.26</v>
      </c>
      <c r="CF7" s="39">
        <v>168.2</v>
      </c>
      <c r="CG7" s="39">
        <v>168.67</v>
      </c>
      <c r="CH7" s="39">
        <v>174.97</v>
      </c>
      <c r="CI7" s="39">
        <v>178.59</v>
      </c>
      <c r="CJ7" s="39">
        <v>178.92</v>
      </c>
      <c r="CK7" s="39">
        <v>168.38</v>
      </c>
      <c r="CL7" s="39">
        <v>36.32</v>
      </c>
      <c r="CM7" s="39">
        <v>35.92</v>
      </c>
      <c r="CN7" s="39">
        <v>35.69</v>
      </c>
      <c r="CO7" s="39">
        <v>35.979999999999997</v>
      </c>
      <c r="CP7" s="39">
        <v>52.79</v>
      </c>
      <c r="CQ7" s="39">
        <v>54.77</v>
      </c>
      <c r="CR7" s="39">
        <v>54.92</v>
      </c>
      <c r="CS7" s="39">
        <v>55.63</v>
      </c>
      <c r="CT7" s="39">
        <v>55.03</v>
      </c>
      <c r="CU7" s="39">
        <v>55.14</v>
      </c>
      <c r="CV7" s="39">
        <v>60</v>
      </c>
      <c r="CW7" s="39">
        <v>84.66</v>
      </c>
      <c r="CX7" s="39">
        <v>84.7</v>
      </c>
      <c r="CY7" s="39">
        <v>84.66</v>
      </c>
      <c r="CZ7" s="39">
        <v>83.77</v>
      </c>
      <c r="DA7" s="39">
        <v>82.86</v>
      </c>
      <c r="DB7" s="39">
        <v>82.89</v>
      </c>
      <c r="DC7" s="39">
        <v>82.66</v>
      </c>
      <c r="DD7" s="39">
        <v>82.04</v>
      </c>
      <c r="DE7" s="39">
        <v>81.900000000000006</v>
      </c>
      <c r="DF7" s="39">
        <v>81.39</v>
      </c>
      <c r="DG7" s="39">
        <v>89.8</v>
      </c>
      <c r="DH7" s="39">
        <v>40.81</v>
      </c>
      <c r="DI7" s="39">
        <v>41.98</v>
      </c>
      <c r="DJ7" s="39">
        <v>42.94</v>
      </c>
      <c r="DK7" s="39">
        <v>43.29</v>
      </c>
      <c r="DL7" s="39">
        <v>44.59</v>
      </c>
      <c r="DM7" s="39">
        <v>47.46</v>
      </c>
      <c r="DN7" s="39">
        <v>48.49</v>
      </c>
      <c r="DO7" s="39">
        <v>48.05</v>
      </c>
      <c r="DP7" s="39">
        <v>48.87</v>
      </c>
      <c r="DQ7" s="39">
        <v>49.92</v>
      </c>
      <c r="DR7" s="39">
        <v>49.59</v>
      </c>
      <c r="DS7" s="39">
        <v>16.61</v>
      </c>
      <c r="DT7" s="39">
        <v>17.11</v>
      </c>
      <c r="DU7" s="39">
        <v>16.72</v>
      </c>
      <c r="DV7" s="39">
        <v>19.899999999999999</v>
      </c>
      <c r="DW7" s="39">
        <v>21.4</v>
      </c>
      <c r="DX7" s="39">
        <v>9.7100000000000009</v>
      </c>
      <c r="DY7" s="39">
        <v>12.79</v>
      </c>
      <c r="DZ7" s="39">
        <v>13.39</v>
      </c>
      <c r="EA7" s="39">
        <v>14.85</v>
      </c>
      <c r="EB7" s="39">
        <v>16.88</v>
      </c>
      <c r="EC7" s="39">
        <v>19.440000000000001</v>
      </c>
      <c r="ED7" s="39">
        <v>0.79</v>
      </c>
      <c r="EE7" s="39">
        <v>0.85</v>
      </c>
      <c r="EF7" s="39">
        <v>0.26</v>
      </c>
      <c r="EG7" s="39">
        <v>0.22</v>
      </c>
      <c r="EH7" s="39">
        <v>0.28999999999999998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2021-02-09T01:07:50Z</cp:lastPrinted>
  <dcterms:created xsi:type="dcterms:W3CDTF">2020-12-04T02:03:27Z</dcterms:created>
  <dcterms:modified xsi:type="dcterms:W3CDTF">2021-02-09T01:14:00Z</dcterms:modified>
  <cp:category/>
</cp:coreProperties>
</file>