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hd001107\下水道班\◎下水道班\16経営戦略・経営分析表\R5経営分析表\HP用データ\"/>
    </mc:Choice>
  </mc:AlternateContent>
  <xr:revisionPtr revIDLastSave="0" documentId="8_{D7C9D973-B5DC-4920-9024-2935E73545AC}" xr6:coauthVersionLast="47" xr6:coauthVersionMax="47" xr10:uidLastSave="{00000000-0000-0000-0000-000000000000}"/>
  <workbookProtection workbookAlgorithmName="SHA-512" workbookHashValue="Dr2UqIQWtEl/PY++JyLbuoMwlEWXCr7PsPqTzMuzpzas/PNhNAvUp+JRQ/60gceTQriyLse8HRMS5VmcN8OV1w==" workbookSaltValue="e7xCYeDUX2lMaIpBrx0p4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BB10" i="4"/>
  <c r="AT10" i="4"/>
  <c r="AL10" i="4"/>
  <c r="I10" i="4"/>
  <c r="B10" i="4"/>
  <c r="AT8" i="4"/>
  <c r="AD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<sst xmlns="http://schemas.openxmlformats.org/spreadsheetml/2006/main" count="228" uniqueCount="112">
  <si>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</si>
  <si>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</si>
  <si>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</si>
  <si>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</si>
  <si>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</si>
  <si>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</si>
  <si>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</si>
  <si>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</si>
  <si>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</si>
  <si>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</si>
  <si>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</si>
  <si>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</si>
  <si>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</si>
  <si>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</si>
  <si>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</si>
  <si>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</si>
  <si>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</si>
  <si>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</si>
  <si>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</si>
  <si>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</si>
  <si>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</si>
  <si>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</si>
  <si>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</si>
  <si>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</si>
  <si>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</si>
  <si>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</si>
  <si>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</si>
  <si>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</si>
  <si>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</si>
  <si>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</si>
  <si>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</si>
  <si>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</si>
  <si>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</si>
  <si>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</si>
  <si>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</si>
  <si>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</si>
  <si>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</si>
  <si>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</si>
  <si>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</si>
  <si>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</si>
  <si>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</si>
  <si>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</si>
  <si>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</si>
  <si>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</si>
  <si>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</si>
  <si>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</si>
  <si>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</si>
  <si>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</si>
  <si>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</si>
  <si>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</si>
  <si>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</si>
  <si>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</si>
  <si>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</si>
  <si>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</si>
  <si>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</si>
  <si>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</si>
  <si>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</si>
  <si>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</si>
  <si>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</si>
  <si>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</si>
  <si>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</si>
  <si>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</si>
  <si>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</si>
  <si>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</si>
  <si>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</si>
  <si>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</si>
  <si>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</si>
  <si>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</si>
  <si>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</si>
  <si>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</si>
  <si>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</si>
  <si>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</si>
  <si>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</si>
  <si>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</si>
  <si>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</si>
  <si>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</si>
  <si>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</si>
  <si>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</si>
  <si>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</si>
  <si>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</si>
  <si>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</si>
  <si>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</si>
  <si>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</si>
  <si>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</si>
  <si>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</si>
  <si>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</si>
  <si>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</si>
  <si>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</si>
  <si>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</si>
  <si>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</si>
  <si>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</si>
  <si>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</si>
  <si>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</si>
  <si>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</si>
  <si>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</si>
  <si>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</si>
  <si>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</si>
  <si>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</si>
  <si>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</si>
  <si>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</si>
  <si>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</si>
  <si>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</si>
  <si>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</si>
  <si>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</si>
  <si>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</si>
  <si>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</si>
  <si>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</si>
  <si>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</si>
  <si>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</si>
  <si>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令和５年度においては、委託料等の削減効果により類似団体と比較すると高くなっている。また、災害等による料金減免を実施しなかった影響から給水収益は前年度を上回る実績となり、単年度収支でも黒字経営となっている。ただし、今後も給水人口及び水需要の減少は継続し、給水収益も減少傾向となることが想定されることから、将来的には経常収支比率が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給水原価は類似団体と比較し高くなっているが、これは受水費負担と人口減少による有収水量の減少によるものである。今後より一層の有収率の向上と経営の効率化により経費の削減に努める。　　　　　　　　　　　　　　　　　　　　　　　　　　　　　　　　　　　　　　　　　　　　　　　　　　　　　　　　　　　　　　　　　
　施設利用率が類似団体と比べ、低くなっている。施設の規模が、建設当時に見込んだ給水人口、給水量が現状に合っていないためと考えられる。将来的にはダウンサイジングも検討する。　　　　　　　　　　　　　　　　　　　　　
　有収率は類似団体よりも高めではあるが、次年以降も有収率向上に向け、漏水やメーター不感の原因究明を行い対策をとる。</t>
    <rPh sb="9" eb="11">
      <t>レイワ</t>
    </rPh>
    <rPh sb="12" eb="14">
      <t>ネンド</t>
    </rPh>
    <rPh sb="20" eb="22">
      <t>イタク</t>
    </rPh>
    <rPh sb="23" eb="24">
      <t>トウ</t>
    </rPh>
    <rPh sb="25" eb="27">
      <t>サクゲン</t>
    </rPh>
    <rPh sb="27" eb="29">
      <t>コウカ</t>
    </rPh>
    <rPh sb="42" eb="43">
      <t>タカ</t>
    </rPh>
    <rPh sb="53" eb="56">
      <t>サイガイトウ</t>
    </rPh>
    <rPh sb="59" eb="63">
      <t>リョウキンゲンメン</t>
    </rPh>
    <rPh sb="64" eb="66">
      <t>ジッシ</t>
    </rPh>
    <rPh sb="71" eb="73">
      <t>エイキョウ</t>
    </rPh>
    <rPh sb="75" eb="79">
      <t>キュウスイシュウエキ</t>
    </rPh>
    <rPh sb="80" eb="83">
      <t>ゼンネンド</t>
    </rPh>
    <rPh sb="84" eb="86">
      <t>ウワマワ</t>
    </rPh>
    <rPh sb="87" eb="89">
      <t>ジッセキ</t>
    </rPh>
    <rPh sb="115" eb="117">
      <t>コンゴ</t>
    </rPh>
    <rPh sb="118" eb="122">
      <t>キュウスイジンコウ</t>
    </rPh>
    <rPh sb="122" eb="123">
      <t>オヨ</t>
    </rPh>
    <rPh sb="124" eb="127">
      <t>ミズジュヨウ</t>
    </rPh>
    <rPh sb="128" eb="130">
      <t>ゲンショウ</t>
    </rPh>
    <rPh sb="131" eb="133">
      <t>ケイゾク</t>
    </rPh>
    <rPh sb="160" eb="163">
      <t>ショウライテキ</t>
    </rPh>
    <rPh sb="165" eb="171">
      <t>ケイジョウシュウシヒリツ</t>
    </rPh>
    <rPh sb="326" eb="329">
      <t>ユウシュウリツ</t>
    </rPh>
    <rPh sb="330" eb="332">
      <t>コウジョウ</t>
    </rPh>
    <rPh sb="484" eb="487">
      <t>ショウライテキ</t>
    </rPh>
    <rPh sb="498" eb="500">
      <t>ケントウ</t>
    </rPh>
    <phoneticPr fontId="4"/>
  </si>
  <si>
    <t>　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いて効率・効果的な投資を図る必要がある。適切な管路更新の実現に向けて、令和５年度においては、水道管路台帳の電子化を実施している。</t>
    <rPh sb="9" eb="11">
      <t>ジョウショウ</t>
    </rPh>
    <rPh sb="11" eb="13">
      <t>ケイコウ</t>
    </rPh>
    <rPh sb="51" eb="53">
      <t>レイワ</t>
    </rPh>
    <rPh sb="85" eb="87">
      <t>コンゴ</t>
    </rPh>
    <rPh sb="88" eb="91">
      <t>ケイネンカ</t>
    </rPh>
    <rPh sb="91" eb="93">
      <t>カンロ</t>
    </rPh>
    <rPh sb="94" eb="96">
      <t>ゾウダイ</t>
    </rPh>
    <rPh sb="97" eb="98">
      <t>トモナ</t>
    </rPh>
    <rPh sb="99" eb="101">
      <t>コウシン</t>
    </rPh>
    <rPh sb="101" eb="103">
      <t>ジュヨウ</t>
    </rPh>
    <rPh sb="108" eb="109">
      <t>ムカ</t>
    </rPh>
    <rPh sb="117" eb="119">
      <t>カクホ</t>
    </rPh>
    <rPh sb="120" eb="121">
      <t>ムズカ</t>
    </rPh>
    <rPh sb="124" eb="126">
      <t>オオハバ</t>
    </rPh>
    <rPh sb="127" eb="129">
      <t>トウシ</t>
    </rPh>
    <rPh sb="129" eb="131">
      <t>ゾウガク</t>
    </rPh>
    <rPh sb="132" eb="134">
      <t>ミコ</t>
    </rPh>
    <rPh sb="137" eb="139">
      <t>ジョウキョウ</t>
    </rPh>
    <rPh sb="145" eb="147">
      <t>チョウキ</t>
    </rPh>
    <rPh sb="147" eb="148">
      <t>テキ</t>
    </rPh>
    <rPh sb="149" eb="151">
      <t>ケイカク</t>
    </rPh>
    <rPh sb="155" eb="157">
      <t>コウリツ</t>
    </rPh>
    <rPh sb="158" eb="161">
      <t>コウカテキ</t>
    </rPh>
    <rPh sb="162" eb="164">
      <t>トウシ</t>
    </rPh>
    <rPh sb="165" eb="166">
      <t>ハカ</t>
    </rPh>
    <rPh sb="167" eb="169">
      <t>ヒツヨウ</t>
    </rPh>
    <rPh sb="199" eb="201">
      <t>スイドウ</t>
    </rPh>
    <rPh sb="210" eb="212">
      <t>ジッシ</t>
    </rPh>
    <phoneticPr fontId="16"/>
  </si>
  <si>
    <t>　当町では計画的な施設の更新を進めるため、水道管路更新計画及び経営戦略における将来的な収支計画を随時更新・策定し試算している。年度ごとに更新投資額にバラつきが出ないよう平準化を図る計画となっており、今後はその計画に沿って施設等の更新を行う予定である。また施設のスペックダウンや広域化及び共同化についても検討し事業の効率化とコスト削減に努める。
　資産の更新には自己財源や企業債借入等で充当していくことになるが、将来負担の軽減を図るため、令和６年度から借入額を抑制している。
　健全で安定した経営を継続していくためには適切な料金収入の確保が重要となるため、将来的には料金改定を視野に入れた検討を行う。</t>
    <rPh sb="5" eb="8">
      <t>ケイカクテキ</t>
    </rPh>
    <rPh sb="9" eb="11">
      <t>シセツ</t>
    </rPh>
    <rPh sb="12" eb="14">
      <t>コウシン</t>
    </rPh>
    <rPh sb="15" eb="16">
      <t>スス</t>
    </rPh>
    <rPh sb="21" eb="25">
      <t>スイドウカンロ</t>
    </rPh>
    <rPh sb="25" eb="29">
      <t>コウシンケイカク</t>
    </rPh>
    <rPh sb="29" eb="30">
      <t>オヨ</t>
    </rPh>
    <rPh sb="31" eb="33">
      <t>ケイエイ</t>
    </rPh>
    <rPh sb="33" eb="35">
      <t>センリャク</t>
    </rPh>
    <rPh sb="39" eb="42">
      <t>ショウライテキ</t>
    </rPh>
    <rPh sb="43" eb="47">
      <t>シュウシケイカク</t>
    </rPh>
    <rPh sb="48" eb="50">
      <t>ズイジ</t>
    </rPh>
    <rPh sb="50" eb="52">
      <t>コウシン</t>
    </rPh>
    <rPh sb="53" eb="55">
      <t>サクテイ</t>
    </rPh>
    <rPh sb="154" eb="156">
      <t>ジギョウ</t>
    </rPh>
    <rPh sb="157" eb="160">
      <t>コウリツカ</t>
    </rPh>
    <rPh sb="173" eb="175">
      <t>シサン</t>
    </rPh>
    <rPh sb="176" eb="178">
      <t>コウシン</t>
    </rPh>
    <rPh sb="210" eb="212">
      <t>ケイゲン</t>
    </rPh>
    <rPh sb="213" eb="214">
      <t>ハカ</t>
    </rPh>
    <rPh sb="277" eb="280">
      <t>ショウライテキ</t>
    </rPh>
    <rPh sb="293" eb="295">
      <t>ケントウ</t>
    </rPh>
    <rPh sb="296" eb="297">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</si>
</sst>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F20EEEC9-F76C-4898-AC6D-503E3198E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1.04</c:v>
                </c:pt>
                <c:pt idx="2">
                  <c:v>0.88</c:v>
                </c:pt>
                <c:pt idx="3">
                  <c:v>0.27</c:v>
                </c:pt>
                <c:pt idx="4">
                  <c:v>0.52</c:v>
                </c:pt>
              </c:numCache>
            </c:numRef>
          </c:val>
          <c:extLst>
            <c:ext xmlns:c16="http://schemas.microsoft.com/office/drawing/2014/chart" uri="{C3380CC4-5D6E-409C-BE32-E72D297353CC}">
              <c16:uniqueId val="{00000000-3A0C-4302-B559-3F3C9C6226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0.44</c:v>
                </c:pt>
                <c:pt idx="2">
                  <c:v>0.5</c:v>
                </c:pt>
                <c:pt idx="3">
                  <c:v>0.4</c:v>
                </c:pt>
                <c:pt idx="4">
                  <c:v>0.4</c:v>
                </c:pt>
              </c:numCache>
            </c:numRef>
          </c:val>
          <c:smooth val="0"/>
          <c:extLst>
            <c:ext xmlns:c16="http://schemas.microsoft.com/office/drawing/2014/chart" uri="{C3380CC4-5D6E-409C-BE32-E72D297353CC}">
              <c16:uniqueId val="{00000001-3A0C-4302-B559-3F3C9C6226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52.79</c:v>
                </c:pt>
                <c:pt idx="1">
                  <c:v>52.55</c:v>
                </c:pt>
                <c:pt idx="2">
                  <c:v>51.53</c:v>
                </c:pt>
                <c:pt idx="3">
                  <c:v>52.25</c:v>
                </c:pt>
                <c:pt idx="4">
                  <c:v>51.49</c:v>
                </c:pt>
              </c:numCache>
            </c:numRef>
          </c:val>
          <c:extLst>
            <c:ext xmlns:c16="http://schemas.microsoft.com/office/drawing/2014/chart" uri="{C3380CC4-5D6E-409C-BE32-E72D297353CC}">
              <c16:uniqueId val="{00000000-1590-40B2-8BDB-7305B3D33A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54.43</c:v>
                </c:pt>
                <c:pt idx="2">
                  <c:v>53.87</c:v>
                </c:pt>
                <c:pt idx="3">
                  <c:v>54.49</c:v>
                </c:pt>
                <c:pt idx="4">
                  <c:v>54.8</c:v>
                </c:pt>
              </c:numCache>
            </c:numRef>
          </c:val>
          <c:smooth val="0"/>
          <c:extLst>
            <c:ext xmlns:c16="http://schemas.microsoft.com/office/drawing/2014/chart" uri="{C3380CC4-5D6E-409C-BE32-E72D297353CC}">
              <c16:uniqueId val="{00000001-1590-40B2-8BDB-7305B3D33A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82.86</c:v>
                </c:pt>
                <c:pt idx="1">
                  <c:v>84.11</c:v>
                </c:pt>
                <c:pt idx="2">
                  <c:v>84.64</c:v>
                </c:pt>
                <c:pt idx="3">
                  <c:v>81.5</c:v>
                </c:pt>
                <c:pt idx="4">
                  <c:v>81.92</c:v>
                </c:pt>
              </c:numCache>
            </c:numRef>
          </c:val>
          <c:extLst>
            <c:ext xmlns:c16="http://schemas.microsoft.com/office/drawing/2014/chart" uri="{C3380CC4-5D6E-409C-BE32-E72D297353CC}">
              <c16:uniqueId val="{00000000-6CBF-426B-BB64-6EAE22300C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79.44</c:v>
                </c:pt>
                <c:pt idx="2">
                  <c:v>79.489999999999995</c:v>
                </c:pt>
                <c:pt idx="3">
                  <c:v>78.8</c:v>
                </c:pt>
                <c:pt idx="4">
                  <c:v>77.98</c:v>
                </c:pt>
              </c:numCache>
            </c:numRef>
          </c:val>
          <c:smooth val="0"/>
          <c:extLst>
            <c:ext xmlns:c16="http://schemas.microsoft.com/office/drawing/2014/chart" uri="{C3380CC4-5D6E-409C-BE32-E72D297353CC}">
              <c16:uniqueId val="{00000001-6CBF-426B-BB64-6EAE22300C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106.26</c:v>
                </c:pt>
                <c:pt idx="1">
                  <c:v>107.3</c:v>
                </c:pt>
                <c:pt idx="2">
                  <c:v>113.18</c:v>
                </c:pt>
                <c:pt idx="3">
                  <c:v>107.99</c:v>
                </c:pt>
                <c:pt idx="4">
                  <c:v>110.36</c:v>
                </c:pt>
              </c:numCache>
            </c:numRef>
          </c:val>
          <c:extLst>
            <c:ext xmlns:c16="http://schemas.microsoft.com/office/drawing/2014/chart" uri="{C3380CC4-5D6E-409C-BE32-E72D297353CC}">
              <c16:uniqueId val="{00000000-AD50-4008-B2DB-6FD523DDEF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109.02</c:v>
                </c:pt>
                <c:pt idx="2">
                  <c:v>107.81</c:v>
                </c:pt>
                <c:pt idx="3">
                  <c:v>107.21</c:v>
                </c:pt>
                <c:pt idx="4">
                  <c:v>105.97</c:v>
                </c:pt>
              </c:numCache>
            </c:numRef>
          </c:val>
          <c:smooth val="0"/>
          <c:extLst>
            <c:ext xmlns:c16="http://schemas.microsoft.com/office/drawing/2014/chart" uri="{C3380CC4-5D6E-409C-BE32-E72D297353CC}">
              <c16:uniqueId val="{00000001-AD50-4008-B2DB-6FD523DDEF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44.59</c:v>
                </c:pt>
                <c:pt idx="1">
                  <c:v>45.88</c:v>
                </c:pt>
                <c:pt idx="2">
                  <c:v>47.21</c:v>
                </c:pt>
                <c:pt idx="3">
                  <c:v>48.53</c:v>
                </c:pt>
                <c:pt idx="4">
                  <c:v>49.84</c:v>
                </c:pt>
              </c:numCache>
            </c:numRef>
          </c:val>
          <c:extLst>
            <c:ext xmlns:c16="http://schemas.microsoft.com/office/drawing/2014/chart" uri="{C3380CC4-5D6E-409C-BE32-E72D297353CC}">
              <c16:uniqueId val="{00000000-5226-4676-A0E4-BD70B8AA9B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49.39</c:v>
                </c:pt>
                <c:pt idx="2">
                  <c:v>50.75</c:v>
                </c:pt>
                <c:pt idx="3">
                  <c:v>51.72</c:v>
                </c:pt>
                <c:pt idx="4">
                  <c:v>52.27</c:v>
                </c:pt>
              </c:numCache>
            </c:numRef>
          </c:val>
          <c:smooth val="0"/>
          <c:extLst>
            <c:ext xmlns:c16="http://schemas.microsoft.com/office/drawing/2014/chart" uri="{C3380CC4-5D6E-409C-BE32-E72D297353CC}">
              <c16:uniqueId val="{00000001-5226-4676-A0E4-BD70B8AA9B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21.4</c:v>
                </c:pt>
                <c:pt idx="1">
                  <c:v>23.43</c:v>
                </c:pt>
                <c:pt idx="2">
                  <c:v>27.97</c:v>
                </c:pt>
                <c:pt idx="3">
                  <c:v>27.89</c:v>
                </c:pt>
                <c:pt idx="4">
                  <c:v>27.7</c:v>
                </c:pt>
              </c:numCache>
            </c:numRef>
          </c:val>
          <c:extLst>
            <c:ext xmlns:c16="http://schemas.microsoft.com/office/drawing/2014/chart" uri="{C3380CC4-5D6E-409C-BE32-E72D297353CC}">
              <c16:uniqueId val="{00000000-915F-4C6F-B246-C7101A8CBF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18.57</c:v>
                </c:pt>
                <c:pt idx="2">
                  <c:v>21.14</c:v>
                </c:pt>
                <c:pt idx="3">
                  <c:v>22.12</c:v>
                </c:pt>
                <c:pt idx="4">
                  <c:v>25.67</c:v>
                </c:pt>
              </c:numCache>
            </c:numRef>
          </c:val>
          <c:smooth val="0"/>
          <c:extLst>
            <c:ext xmlns:c16="http://schemas.microsoft.com/office/drawing/2014/chart" uri="{C3380CC4-5D6E-409C-BE32-E72D297353CC}">
              <c16:uniqueId val="{00000001-915F-4C6F-B246-C7101A8CBF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F6-4E23-89D2-6A918BA320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11</c:v>
                </c:pt>
                <c:pt idx="2">
                  <c:v>8.86</c:v>
                </c:pt>
                <c:pt idx="3">
                  <c:v>7.65</c:v>
                </c:pt>
                <c:pt idx="4">
                  <c:v>8.52</c:v>
                </c:pt>
              </c:numCache>
            </c:numRef>
          </c:val>
          <c:smooth val="0"/>
          <c:extLst>
            <c:ext xmlns:c16="http://schemas.microsoft.com/office/drawing/2014/chart" uri="{C3380CC4-5D6E-409C-BE32-E72D297353CC}">
              <c16:uniqueId val="{00000001-BEF6-4E23-89D2-6A918BA320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374.3</c:v>
                </c:pt>
                <c:pt idx="1">
                  <c:v>378.01</c:v>
                </c:pt>
                <c:pt idx="2">
                  <c:v>399.84</c:v>
                </c:pt>
                <c:pt idx="3">
                  <c:v>470.05</c:v>
                </c:pt>
                <c:pt idx="4">
                  <c:v>504.26</c:v>
                </c:pt>
              </c:numCache>
            </c:numRef>
          </c:val>
          <c:extLst>
            <c:ext xmlns:c16="http://schemas.microsoft.com/office/drawing/2014/chart" uri="{C3380CC4-5D6E-409C-BE32-E72D297353CC}">
              <c16:uniqueId val="{00000000-D23C-4CDB-B0B3-CFA424A383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371.81</c:v>
                </c:pt>
                <c:pt idx="2">
                  <c:v>384.23</c:v>
                </c:pt>
                <c:pt idx="3">
                  <c:v>364.3</c:v>
                </c:pt>
                <c:pt idx="4">
                  <c:v>378.87</c:v>
                </c:pt>
              </c:numCache>
            </c:numRef>
          </c:val>
          <c:smooth val="0"/>
          <c:extLst>
            <c:ext xmlns:c16="http://schemas.microsoft.com/office/drawing/2014/chart" uri="{C3380CC4-5D6E-409C-BE32-E72D297353CC}">
              <c16:uniqueId val="{00000001-D23C-4CDB-B0B3-CFA424A383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188.78</c:v>
                </c:pt>
                <c:pt idx="1">
                  <c:v>192.86</c:v>
                </c:pt>
                <c:pt idx="2">
                  <c:v>179.17</c:v>
                </c:pt>
                <c:pt idx="3">
                  <c:v>179.64</c:v>
                </c:pt>
                <c:pt idx="4">
                  <c:v>173.95</c:v>
                </c:pt>
              </c:numCache>
            </c:numRef>
          </c:val>
          <c:extLst>
            <c:ext xmlns:c16="http://schemas.microsoft.com/office/drawing/2014/chart" uri="{C3380CC4-5D6E-409C-BE32-E72D297353CC}">
              <c16:uniqueId val="{00000000-C895-4077-B5A2-2C0D7CAEA5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465.85</c:v>
                </c:pt>
                <c:pt idx="2">
                  <c:v>439.43</c:v>
                </c:pt>
                <c:pt idx="3">
                  <c:v>438.41</c:v>
                </c:pt>
                <c:pt idx="4">
                  <c:v>430.23</c:v>
                </c:pt>
              </c:numCache>
            </c:numRef>
          </c:val>
          <c:smooth val="0"/>
          <c:extLst>
            <c:ext xmlns:c16="http://schemas.microsoft.com/office/drawing/2014/chart" uri="{C3380CC4-5D6E-409C-BE32-E72D297353CC}">
              <c16:uniqueId val="{00000001-C895-4077-B5A2-2C0D7CAEA5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104.81</c:v>
                </c:pt>
                <c:pt idx="1">
                  <c:v>103.5</c:v>
                </c:pt>
                <c:pt idx="2">
                  <c:v>111.48</c:v>
                </c:pt>
                <c:pt idx="3">
                  <c:v>106.6</c:v>
                </c:pt>
                <c:pt idx="4">
                  <c:v>109.45</c:v>
                </c:pt>
              </c:numCache>
            </c:numRef>
          </c:val>
          <c:extLst>
            <c:ext xmlns:c16="http://schemas.microsoft.com/office/drawing/2014/chart" uri="{C3380CC4-5D6E-409C-BE32-E72D297353CC}">
              <c16:uniqueId val="{00000000-545A-4E25-A35A-4037727ADF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92.39</c:v>
                </c:pt>
                <c:pt idx="2">
                  <c:v>94.41</c:v>
                </c:pt>
                <c:pt idx="3">
                  <c:v>90.96</c:v>
                </c:pt>
                <c:pt idx="4">
                  <c:v>90.66</c:v>
                </c:pt>
              </c:numCache>
            </c:numRef>
          </c:val>
          <c:smooth val="0"/>
          <c:extLst>
            <c:ext xmlns:c16="http://schemas.microsoft.com/office/drawing/2014/chart" uri="{C3380CC4-5D6E-409C-BE32-E72D297353CC}">
              <c16:uniqueId val="{00000001-545A-4E25-A35A-4037727ADF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279.26</c:v>
                </c:pt>
                <c:pt idx="1">
                  <c:v>265.74</c:v>
                </c:pt>
                <c:pt idx="2">
                  <c:v>263.23</c:v>
                </c:pt>
                <c:pt idx="3">
                  <c:v>273.79000000000002</c:v>
                </c:pt>
                <c:pt idx="4">
                  <c:v>270.52</c:v>
                </c:pt>
              </c:numCache>
            </c:numRef>
          </c:val>
          <c:extLst>
            <c:ext xmlns:c16="http://schemas.microsoft.com/office/drawing/2014/chart" uri="{C3380CC4-5D6E-409C-BE32-E72D297353CC}">
              <c16:uniqueId val="{00000000-3F01-4FFB-A576-1B97CFE600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192.98</c:v>
                </c:pt>
                <c:pt idx="2">
                  <c:v>192.13</c:v>
                </c:pt>
                <c:pt idx="3">
                  <c:v>197.04</c:v>
                </c:pt>
                <c:pt idx="4">
                  <c:v>199.33</c:v>
                </c:pt>
              </c:numCache>
            </c:numRef>
          </c:val>
          <c:smooth val="0"/>
          <c:extLst>
            <c:ext xmlns:c16="http://schemas.microsoft.com/office/drawing/2014/chart" uri="{C3380CC4-5D6E-409C-BE32-E72D297353CC}">
              <c16:uniqueId val="{00000001-3F01-4FFB-A576-1B97CFE600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T89" sqref="B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涌谷町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14628</v>
      </c>
      <c r="AM8" s="44"/>
      <c r="AN8" s="44"/>
      <c r="AO8" s="44"/>
      <c r="AP8" s="44"/>
      <c r="AQ8" s="44"/>
      <c r="AR8" s="44"/>
      <c r="AS8" s="44"/>
      <c r="AT8" s="45">
        <f>データ!$S$6</f>
        <v>82.16</v>
      </c>
      <c r="AU8" s="46"/>
      <c r="AV8" s="46"/>
      <c r="AW8" s="46"/>
      <c r="AX8" s="46"/>
      <c r="AY8" s="46"/>
      <c r="AZ8" s="46"/>
      <c r="BA8" s="46"/>
      <c r="BB8" s="47">
        <f>データ!$T$6</f>
        <v>178.04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76.61</v>
      </c>
      <c r="J10" s="46"/>
      <c r="K10" s="46"/>
      <c r="L10" s="46"/>
      <c r="M10" s="46"/>
      <c r="N10" s="46"/>
      <c r="O10" s="80"/>
      <c r="P10" s="47">
        <f>データ!$P$6</f>
        <v>95.99</v>
      </c>
      <c r="Q10" s="47"/>
      <c r="R10" s="47"/>
      <c r="S10" s="47"/>
      <c r="T10" s="47"/>
      <c r="U10" s="47"/>
      <c r="V10" s="47"/>
      <c r="W10" s="44">
        <f>データ!$Q$6</f>
        <v>5300</v>
      </c>
      <c r="X10" s="44"/>
      <c r="Y10" s="44"/>
      <c r="Z10" s="44"/>
      <c r="AA10" s="44"/>
      <c r="AB10" s="44"/>
      <c r="AC10" s="44"/>
      <c r="AD10" s="2"/>
      <c r="AE10" s="2"/>
      <c r="AF10" s="2"/>
      <c r="AG10" s="2"/>
      <c r="AH10" s="2"/>
      <c r="AI10" s="2"/>
      <c r="AJ10" s="2"/>
      <c r="AK10" s="2"/>
      <c r="AL10" s="44">
        <f>データ!$U$6</f>
        <v>14115</v>
      </c>
      <c r="AM10" s="44"/>
      <c r="AN10" s="44"/>
      <c r="AO10" s="44"/>
      <c r="AP10" s="44"/>
      <c r="AQ10" s="44"/>
      <c r="AR10" s="44"/>
      <c r="AS10" s="44"/>
      <c r="AT10" s="45">
        <f>データ!$V$6</f>
        <v>79.989999999999995</v>
      </c>
      <c r="AU10" s="46"/>
      <c r="AV10" s="46"/>
      <c r="AW10" s="46"/>
      <c r="AX10" s="46"/>
      <c r="AY10" s="46"/>
      <c r="AZ10" s="46"/>
      <c r="BA10" s="46"/>
      <c r="BB10" s="47">
        <f>データ!$W$6</f>
        <v>176.46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NcvGLE9drheUDYVlViM9rAoMu1YU81G8RbBo/hYJDGxcZlN6YMJhJRrOO2R30LqpL6XbXL+ABTZk8SLr7+LBg==" saltValue="Us3VDqK3sMk3yKXVOAzH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45012</v>
      </c>
      <c r="D6" s="20">
        <f t="shared" si="3"/>
        <v>46</v>
      </c>
      <c r="E6" s="20">
        <f t="shared" si="3"/>
        <v>1</v>
      </c>
      <c r="F6" s="20">
        <f t="shared" si="3"/>
        <v>0</v>
      </c>
      <c r="G6" s="20">
        <f t="shared" si="3"/>
        <v>1</v>
      </c>
      <c r="H6" s="20" t="str">
        <f t="shared" si="3"/>
        <v>宮城県　涌谷町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76.61</v>
      </c>
      <c r="P6" s="21">
        <f t="shared" si="3"/>
        <v>95.99</v>
      </c>
      <c r="Q6" s="21">
        <f t="shared" si="3"/>
        <v>5300</v>
      </c>
      <c r="R6" s="21">
        <f t="shared" si="3"/>
        <v>14628</v>
      </c>
      <c r="S6" s="21">
        <f t="shared" si="3"/>
        <v>82.16</v>
      </c>
      <c r="T6" s="21">
        <f t="shared" si="3"/>
        <v>178.04</v>
      </c>
      <c r="U6" s="21">
        <f t="shared" si="3"/>
        <v>14115</v>
      </c>
      <c r="V6" s="21">
        <f t="shared" si="3"/>
        <v>79.989999999999995</v>
      </c>
      <c r="W6" s="21">
        <f t="shared" si="3"/>
        <v>176.46</v>
      </c>
      <c r="X6" s="22">
        <f>IF(X7="",NA(),X7)</f>
        <v>106.26</v>
      </c>
      <c r="Y6" s="22">
        <f t="shared" ref="Y6:AG6" si="4">IF(Y7="",NA(),Y7)</f>
        <v>107.3</v>
      </c>
      <c r="Z6" s="22">
        <f t="shared" si="4"/>
        <v>113.18</v>
      </c>
      <c r="AA6" s="22">
        <f t="shared" si="4"/>
        <v>107.99</v>
      </c>
      <c r="AB6" s="22">
        <f t="shared" si="4"/>
        <v>110.36</v>
      </c>
      <c r="AC6" s="22">
        <f t="shared" si="4"/>
        <v>108.61</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11</v>
      </c>
      <c r="AP6" s="22">
        <f t="shared" si="5"/>
        <v>8.86</v>
      </c>
      <c r="AQ6" s="22">
        <f t="shared" si="5"/>
        <v>7.65</v>
      </c>
      <c r="AR6" s="22">
        <f t="shared" si="5"/>
        <v>8.52</v>
      </c>
      <c r="AS6" s="21" t="str">
        <f>IF(AS7="","",IF(AS7="-","【-】","【"&amp;SUBSTITUTE(TEXT(AS7,"#,##0.00"),"-","△")&amp;"】"))</f>
        <v>【1.50】</v>
      </c>
      <c r="AT6" s="22">
        <f>IF(AT7="",NA(),AT7)</f>
        <v>374.3</v>
      </c>
      <c r="AU6" s="22">
        <f t="shared" ref="AU6:BC6" si="6">IF(AU7="",NA(),AU7)</f>
        <v>378.01</v>
      </c>
      <c r="AV6" s="22">
        <f t="shared" si="6"/>
        <v>399.84</v>
      </c>
      <c r="AW6" s="22">
        <f t="shared" si="6"/>
        <v>470.05</v>
      </c>
      <c r="AX6" s="22">
        <f t="shared" si="6"/>
        <v>504.26</v>
      </c>
      <c r="AY6" s="22">
        <f t="shared" si="6"/>
        <v>379.08</v>
      </c>
      <c r="AZ6" s="22">
        <f t="shared" si="6"/>
        <v>371.81</v>
      </c>
      <c r="BA6" s="22">
        <f t="shared" si="6"/>
        <v>384.23</v>
      </c>
      <c r="BB6" s="22">
        <f t="shared" si="6"/>
        <v>364.3</v>
      </c>
      <c r="BC6" s="22">
        <f t="shared" si="6"/>
        <v>378.87</v>
      </c>
      <c r="BD6" s="21" t="str">
        <f>IF(BD7="","",IF(BD7="-","【-】","【"&amp;SUBSTITUTE(TEXT(BD7,"#,##0.00"),"-","△")&amp;"】"))</f>
        <v>【243.36】</v>
      </c>
      <c r="BE6" s="22">
        <f>IF(BE7="",NA(),BE7)</f>
        <v>188.78</v>
      </c>
      <c r="BF6" s="22">
        <f t="shared" ref="BF6:BN6" si="7">IF(BF7="",NA(),BF7)</f>
        <v>192.86</v>
      </c>
      <c r="BG6" s="22">
        <f t="shared" si="7"/>
        <v>179.17</v>
      </c>
      <c r="BH6" s="22">
        <f t="shared" si="7"/>
        <v>179.64</v>
      </c>
      <c r="BI6" s="22">
        <f t="shared" si="7"/>
        <v>173.95</v>
      </c>
      <c r="BJ6" s="22">
        <f t="shared" si="7"/>
        <v>398.98</v>
      </c>
      <c r="BK6" s="22">
        <f t="shared" si="7"/>
        <v>465.85</v>
      </c>
      <c r="BL6" s="22">
        <f t="shared" si="7"/>
        <v>439.43</v>
      </c>
      <c r="BM6" s="22">
        <f t="shared" si="7"/>
        <v>438.41</v>
      </c>
      <c r="BN6" s="22">
        <f t="shared" si="7"/>
        <v>430.23</v>
      </c>
      <c r="BO6" s="21" t="str">
        <f>IF(BO7="","",IF(BO7="-","【-】","【"&amp;SUBSTITUTE(TEXT(BO7,"#,##0.00"),"-","△")&amp;"】"))</f>
        <v>【265.93】</v>
      </c>
      <c r="BP6" s="22">
        <f>IF(BP7="",NA(),BP7)</f>
        <v>104.81</v>
      </c>
      <c r="BQ6" s="22">
        <f t="shared" ref="BQ6:BY6" si="8">IF(BQ7="",NA(),BQ7)</f>
        <v>103.5</v>
      </c>
      <c r="BR6" s="22">
        <f t="shared" si="8"/>
        <v>111.48</v>
      </c>
      <c r="BS6" s="22">
        <f t="shared" si="8"/>
        <v>106.6</v>
      </c>
      <c r="BT6" s="22">
        <f t="shared" si="8"/>
        <v>109.45</v>
      </c>
      <c r="BU6" s="22">
        <f t="shared" si="8"/>
        <v>98.64</v>
      </c>
      <c r="BV6" s="22">
        <f t="shared" si="8"/>
        <v>92.39</v>
      </c>
      <c r="BW6" s="22">
        <f t="shared" si="8"/>
        <v>94.41</v>
      </c>
      <c r="BX6" s="22">
        <f t="shared" si="8"/>
        <v>90.96</v>
      </c>
      <c r="BY6" s="22">
        <f t="shared" si="8"/>
        <v>90.66</v>
      </c>
      <c r="BZ6" s="21" t="str">
        <f>IF(BZ7="","",IF(BZ7="-","【-】","【"&amp;SUBSTITUTE(TEXT(BZ7,"#,##0.00"),"-","△")&amp;"】"))</f>
        <v>【97.82】</v>
      </c>
      <c r="CA6" s="22">
        <f>IF(CA7="",NA(),CA7)</f>
        <v>279.26</v>
      </c>
      <c r="CB6" s="22">
        <f t="shared" ref="CB6:CJ6" si="9">IF(CB7="",NA(),CB7)</f>
        <v>265.74</v>
      </c>
      <c r="CC6" s="22">
        <f t="shared" si="9"/>
        <v>263.23</v>
      </c>
      <c r="CD6" s="22">
        <f t="shared" si="9"/>
        <v>273.79000000000002</v>
      </c>
      <c r="CE6" s="22">
        <f t="shared" si="9"/>
        <v>270.52</v>
      </c>
      <c r="CF6" s="22">
        <f t="shared" si="9"/>
        <v>178.92</v>
      </c>
      <c r="CG6" s="22">
        <f t="shared" si="9"/>
        <v>192.98</v>
      </c>
      <c r="CH6" s="22">
        <f t="shared" si="9"/>
        <v>192.13</v>
      </c>
      <c r="CI6" s="22">
        <f t="shared" si="9"/>
        <v>197.04</v>
      </c>
      <c r="CJ6" s="22">
        <f t="shared" si="9"/>
        <v>199.33</v>
      </c>
      <c r="CK6" s="21" t="str">
        <f>IF(CK7="","",IF(CK7="-","【-】","【"&amp;SUBSTITUTE(TEXT(CK7,"#,##0.00"),"-","△")&amp;"】"))</f>
        <v>【177.56】</v>
      </c>
      <c r="CL6" s="22">
        <f>IF(CL7="",NA(),CL7)</f>
        <v>52.79</v>
      </c>
      <c r="CM6" s="22">
        <f t="shared" ref="CM6:CU6" si="10">IF(CM7="",NA(),CM7)</f>
        <v>52.55</v>
      </c>
      <c r="CN6" s="22">
        <f t="shared" si="10"/>
        <v>51.53</v>
      </c>
      <c r="CO6" s="22">
        <f t="shared" si="10"/>
        <v>52.25</v>
      </c>
      <c r="CP6" s="22">
        <f t="shared" si="10"/>
        <v>51.49</v>
      </c>
      <c r="CQ6" s="22">
        <f t="shared" si="10"/>
        <v>55.14</v>
      </c>
      <c r="CR6" s="22">
        <f t="shared" si="10"/>
        <v>54.43</v>
      </c>
      <c r="CS6" s="22">
        <f t="shared" si="10"/>
        <v>53.87</v>
      </c>
      <c r="CT6" s="22">
        <f t="shared" si="10"/>
        <v>54.49</v>
      </c>
      <c r="CU6" s="22">
        <f t="shared" si="10"/>
        <v>54.8</v>
      </c>
      <c r="CV6" s="21" t="str">
        <f>IF(CV7="","",IF(CV7="-","【-】","【"&amp;SUBSTITUTE(TEXT(CV7,"#,##0.00"),"-","△")&amp;"】"))</f>
        <v>【59.81】</v>
      </c>
      <c r="CW6" s="22">
        <f>IF(CW7="",NA(),CW7)</f>
        <v>82.86</v>
      </c>
      <c r="CX6" s="22">
        <f t="shared" ref="CX6:DF6" si="11">IF(CX7="",NA(),CX7)</f>
        <v>84.11</v>
      </c>
      <c r="CY6" s="22">
        <f t="shared" si="11"/>
        <v>84.64</v>
      </c>
      <c r="CZ6" s="22">
        <f t="shared" si="11"/>
        <v>81.5</v>
      </c>
      <c r="DA6" s="22">
        <f t="shared" si="11"/>
        <v>81.92</v>
      </c>
      <c r="DB6" s="22">
        <f t="shared" si="11"/>
        <v>81.39</v>
      </c>
      <c r="DC6" s="22">
        <f t="shared" si="11"/>
        <v>79.44</v>
      </c>
      <c r="DD6" s="22">
        <f t="shared" si="11"/>
        <v>79.489999999999995</v>
      </c>
      <c r="DE6" s="22">
        <f t="shared" si="11"/>
        <v>78.8</v>
      </c>
      <c r="DF6" s="22">
        <f t="shared" si="11"/>
        <v>77.98</v>
      </c>
      <c r="DG6" s="21" t="str">
        <f>IF(DG7="","",IF(DG7="-","【-】","【"&amp;SUBSTITUTE(TEXT(DG7,"#,##0.00"),"-","△")&amp;"】"))</f>
        <v>【89.42】</v>
      </c>
      <c r="DH6" s="22">
        <f>IF(DH7="",NA(),DH7)</f>
        <v>44.59</v>
      </c>
      <c r="DI6" s="22">
        <f t="shared" ref="DI6:DQ6" si="12">IF(DI7="",NA(),DI7)</f>
        <v>45.88</v>
      </c>
      <c r="DJ6" s="22">
        <f t="shared" si="12"/>
        <v>47.21</v>
      </c>
      <c r="DK6" s="22">
        <f t="shared" si="12"/>
        <v>48.53</v>
      </c>
      <c r="DL6" s="22">
        <f t="shared" si="12"/>
        <v>49.84</v>
      </c>
      <c r="DM6" s="22">
        <f t="shared" si="12"/>
        <v>49.92</v>
      </c>
      <c r="DN6" s="22">
        <f t="shared" si="12"/>
        <v>49.39</v>
      </c>
      <c r="DO6" s="22">
        <f t="shared" si="12"/>
        <v>50.75</v>
      </c>
      <c r="DP6" s="22">
        <f t="shared" si="12"/>
        <v>51.72</v>
      </c>
      <c r="DQ6" s="22">
        <f t="shared" si="12"/>
        <v>52.27</v>
      </c>
      <c r="DR6" s="21" t="str">
        <f>IF(DR7="","",IF(DR7="-","【-】","【"&amp;SUBSTITUTE(TEXT(DR7,"#,##0.00"),"-","△")&amp;"】"))</f>
        <v>【52.02】</v>
      </c>
      <c r="DS6" s="22">
        <f>IF(DS7="",NA(),DS7)</f>
        <v>21.4</v>
      </c>
      <c r="DT6" s="22">
        <f t="shared" ref="DT6:EB6" si="13">IF(DT7="",NA(),DT7)</f>
        <v>23.43</v>
      </c>
      <c r="DU6" s="22">
        <f t="shared" si="13"/>
        <v>27.97</v>
      </c>
      <c r="DV6" s="22">
        <f t="shared" si="13"/>
        <v>27.89</v>
      </c>
      <c r="DW6" s="22">
        <f t="shared" si="13"/>
        <v>27.7</v>
      </c>
      <c r="DX6" s="22">
        <f t="shared" si="13"/>
        <v>16.88</v>
      </c>
      <c r="DY6" s="22">
        <f t="shared" si="13"/>
        <v>18.57</v>
      </c>
      <c r="DZ6" s="22">
        <f t="shared" si="13"/>
        <v>21.14</v>
      </c>
      <c r="EA6" s="22">
        <f t="shared" si="13"/>
        <v>22.12</v>
      </c>
      <c r="EB6" s="22">
        <f t="shared" si="13"/>
        <v>25.67</v>
      </c>
      <c r="EC6" s="21" t="str">
        <f>IF(EC7="","",IF(EC7="-","【-】","【"&amp;SUBSTITUTE(TEXT(EC7,"#,##0.00"),"-","△")&amp;"】"))</f>
        <v>【25.37】</v>
      </c>
      <c r="ED6" s="22">
        <f>IF(ED7="",NA(),ED7)</f>
        <v>0.28999999999999998</v>
      </c>
      <c r="EE6" s="22">
        <f t="shared" ref="EE6:EM6" si="14">IF(EE7="",NA(),EE7)</f>
        <v>1.04</v>
      </c>
      <c r="EF6" s="22">
        <f t="shared" si="14"/>
        <v>0.88</v>
      </c>
      <c r="EG6" s="22">
        <f t="shared" si="14"/>
        <v>0.27</v>
      </c>
      <c r="EH6" s="22">
        <f t="shared" si="14"/>
        <v>0.52</v>
      </c>
      <c r="EI6" s="22">
        <f t="shared" si="14"/>
        <v>0.52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45012</v>
      </c>
      <c r="D7" s="24">
        <v>46</v>
      </c>
      <c r="E7" s="24">
        <v>1</v>
      </c>
      <c r="F7" s="24">
        <v>0</v>
      </c>
      <c r="G7" s="24">
        <v>1</v>
      </c>
      <c r="H7" s="24" t="s">
        <v>92</v>
      </c>
      <c r="I7" s="24" t="s">
        <v>93</v>
      </c>
      <c r="J7" s="24" t="s">
        <v>94</v>
      </c>
      <c r="K7" s="24" t="s">
        <v>95</v>
      </c>
      <c r="L7" s="24" t="s">
        <v>96</v>
      </c>
      <c r="M7" s="24" t="s">
        <v>97</v>
      </c>
      <c r="N7" s="25" t="s">
        <v>98</v>
      </c>
      <c r="O7" s="25">
        <v>76.61</v>
      </c>
      <c r="P7" s="25">
        <v>95.99</v>
      </c>
      <c r="Q7" s="25">
        <v>5300</v>
      </c>
      <c r="R7" s="25">
        <v>14628</v>
      </c>
      <c r="S7" s="25">
        <v>82.16</v>
      </c>
      <c r="T7" s="25">
        <v>178.04</v>
      </c>
      <c r="U7" s="25">
        <v>14115</v>
      </c>
      <c r="V7" s="25">
        <v>79.989999999999995</v>
      </c>
      <c r="W7" s="25">
        <v>176.46</v>
      </c>
      <c r="X7" s="25">
        <v>106.26</v>
      </c>
      <c r="Y7" s="25">
        <v>107.3</v>
      </c>
      <c r="Z7" s="25">
        <v>113.18</v>
      </c>
      <c r="AA7" s="25">
        <v>107.99</v>
      </c>
      <c r="AB7" s="25">
        <v>110.36</v>
      </c>
      <c r="AC7" s="25">
        <v>108.61</v>
      </c>
      <c r="AD7" s="25">
        <v>109.02</v>
      </c>
      <c r="AE7" s="25">
        <v>107.81</v>
      </c>
      <c r="AF7" s="25">
        <v>107.21</v>
      </c>
      <c r="AG7" s="25">
        <v>105.97</v>
      </c>
      <c r="AH7" s="25">
        <v>108.24</v>
      </c>
      <c r="AI7" s="25">
        <v>0</v>
      </c>
      <c r="AJ7" s="25">
        <v>0</v>
      </c>
      <c r="AK7" s="25">
        <v>0</v>
      </c>
      <c r="AL7" s="25">
        <v>0</v>
      </c>
      <c r="AM7" s="25">
        <v>0</v>
      </c>
      <c r="AN7" s="25">
        <v>3.59</v>
      </c>
      <c r="AO7" s="25">
        <v>11</v>
      </c>
      <c r="AP7" s="25">
        <v>8.86</v>
      </c>
      <c r="AQ7" s="25">
        <v>7.65</v>
      </c>
      <c r="AR7" s="25">
        <v>8.52</v>
      </c>
      <c r="AS7" s="25">
        <v>1.5</v>
      </c>
      <c r="AT7" s="25">
        <v>374.3</v>
      </c>
      <c r="AU7" s="25">
        <v>378.01</v>
      </c>
      <c r="AV7" s="25">
        <v>399.84</v>
      </c>
      <c r="AW7" s="25">
        <v>470.05</v>
      </c>
      <c r="AX7" s="25">
        <v>504.26</v>
      </c>
      <c r="AY7" s="25">
        <v>379.08</v>
      </c>
      <c r="AZ7" s="25">
        <v>371.81</v>
      </c>
      <c r="BA7" s="25">
        <v>384.23</v>
      </c>
      <c r="BB7" s="25">
        <v>364.3</v>
      </c>
      <c r="BC7" s="25">
        <v>378.87</v>
      </c>
      <c r="BD7" s="25">
        <v>243.36</v>
      </c>
      <c r="BE7" s="25">
        <v>188.78</v>
      </c>
      <c r="BF7" s="25">
        <v>192.86</v>
      </c>
      <c r="BG7" s="25">
        <v>179.17</v>
      </c>
      <c r="BH7" s="25">
        <v>179.64</v>
      </c>
      <c r="BI7" s="25">
        <v>173.95</v>
      </c>
      <c r="BJ7" s="25">
        <v>398.98</v>
      </c>
      <c r="BK7" s="25">
        <v>465.85</v>
      </c>
      <c r="BL7" s="25">
        <v>439.43</v>
      </c>
      <c r="BM7" s="25">
        <v>438.41</v>
      </c>
      <c r="BN7" s="25">
        <v>430.23</v>
      </c>
      <c r="BO7" s="25">
        <v>265.93</v>
      </c>
      <c r="BP7" s="25">
        <v>104.81</v>
      </c>
      <c r="BQ7" s="25">
        <v>103.5</v>
      </c>
      <c r="BR7" s="25">
        <v>111.48</v>
      </c>
      <c r="BS7" s="25">
        <v>106.6</v>
      </c>
      <c r="BT7" s="25">
        <v>109.45</v>
      </c>
      <c r="BU7" s="25">
        <v>98.64</v>
      </c>
      <c r="BV7" s="25">
        <v>92.39</v>
      </c>
      <c r="BW7" s="25">
        <v>94.41</v>
      </c>
      <c r="BX7" s="25">
        <v>90.96</v>
      </c>
      <c r="BY7" s="25">
        <v>90.66</v>
      </c>
      <c r="BZ7" s="25">
        <v>97.82</v>
      </c>
      <c r="CA7" s="25">
        <v>279.26</v>
      </c>
      <c r="CB7" s="25">
        <v>265.74</v>
      </c>
      <c r="CC7" s="25">
        <v>263.23</v>
      </c>
      <c r="CD7" s="25">
        <v>273.79000000000002</v>
      </c>
      <c r="CE7" s="25">
        <v>270.52</v>
      </c>
      <c r="CF7" s="25">
        <v>178.92</v>
      </c>
      <c r="CG7" s="25">
        <v>192.98</v>
      </c>
      <c r="CH7" s="25">
        <v>192.13</v>
      </c>
      <c r="CI7" s="25">
        <v>197.04</v>
      </c>
      <c r="CJ7" s="25">
        <v>199.33</v>
      </c>
      <c r="CK7" s="25">
        <v>177.56</v>
      </c>
      <c r="CL7" s="25">
        <v>52.79</v>
      </c>
      <c r="CM7" s="25">
        <v>52.55</v>
      </c>
      <c r="CN7" s="25">
        <v>51.53</v>
      </c>
      <c r="CO7" s="25">
        <v>52.25</v>
      </c>
      <c r="CP7" s="25">
        <v>51.49</v>
      </c>
      <c r="CQ7" s="25">
        <v>55.14</v>
      </c>
      <c r="CR7" s="25">
        <v>54.43</v>
      </c>
      <c r="CS7" s="25">
        <v>53.87</v>
      </c>
      <c r="CT7" s="25">
        <v>54.49</v>
      </c>
      <c r="CU7" s="25">
        <v>54.8</v>
      </c>
      <c r="CV7" s="25">
        <v>59.81</v>
      </c>
      <c r="CW7" s="25">
        <v>82.86</v>
      </c>
      <c r="CX7" s="25">
        <v>84.11</v>
      </c>
      <c r="CY7" s="25">
        <v>84.64</v>
      </c>
      <c r="CZ7" s="25">
        <v>81.5</v>
      </c>
      <c r="DA7" s="25">
        <v>81.92</v>
      </c>
      <c r="DB7" s="25">
        <v>81.39</v>
      </c>
      <c r="DC7" s="25">
        <v>79.44</v>
      </c>
      <c r="DD7" s="25">
        <v>79.489999999999995</v>
      </c>
      <c r="DE7" s="25">
        <v>78.8</v>
      </c>
      <c r="DF7" s="25">
        <v>77.98</v>
      </c>
      <c r="DG7" s="25">
        <v>89.42</v>
      </c>
      <c r="DH7" s="25">
        <v>44.59</v>
      </c>
      <c r="DI7" s="25">
        <v>45.88</v>
      </c>
      <c r="DJ7" s="25">
        <v>47.21</v>
      </c>
      <c r="DK7" s="25">
        <v>48.53</v>
      </c>
      <c r="DL7" s="25">
        <v>49.84</v>
      </c>
      <c r="DM7" s="25">
        <v>49.92</v>
      </c>
      <c r="DN7" s="25">
        <v>49.39</v>
      </c>
      <c r="DO7" s="25">
        <v>50.75</v>
      </c>
      <c r="DP7" s="25">
        <v>51.72</v>
      </c>
      <c r="DQ7" s="25">
        <v>52.27</v>
      </c>
      <c r="DR7" s="25">
        <v>52.02</v>
      </c>
      <c r="DS7" s="25">
        <v>21.4</v>
      </c>
      <c r="DT7" s="25">
        <v>23.43</v>
      </c>
      <c r="DU7" s="25">
        <v>27.97</v>
      </c>
      <c r="DV7" s="25">
        <v>27.89</v>
      </c>
      <c r="DW7" s="25">
        <v>27.7</v>
      </c>
      <c r="DX7" s="25">
        <v>16.88</v>
      </c>
      <c r="DY7" s="25">
        <v>18.57</v>
      </c>
      <c r="DZ7" s="25">
        <v>21.14</v>
      </c>
      <c r="EA7" s="25">
        <v>22.12</v>
      </c>
      <c r="EB7" s="25">
        <v>25.67</v>
      </c>
      <c r="EC7" s="25">
        <v>25.37</v>
      </c>
      <c r="ED7" s="25">
        <v>0.28999999999999998</v>
      </c>
      <c r="EE7" s="25">
        <v>1.04</v>
      </c>
      <c r="EF7" s="25">
        <v>0.88</v>
      </c>
      <c r="EG7" s="25">
        <v>0.27</v>
      </c>
      <c r="EH7" s="25">
        <v>0.52</v>
      </c>
      <c r="EI7" s="25">
        <v>0.52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2025-02-03T23:54:42Z</cp:lastPrinted>
  <dcterms:created xsi:type="dcterms:W3CDTF">2024-12-11T04:54:46Z</dcterms:created>
  <dcterms:modified xsi:type="dcterms:W3CDTF">2025-03-03T06:22:54Z</dcterms:modified>
  <cp:category/>
</cp:coreProperties>
</file>