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C:\Users\10627\Desktop\経営比較分析表\"/>
    </mc:Choice>
  </mc:AlternateContent>
  <xr:revisionPtr revIDLastSave="0" documentId="13_ncr:1_{E1162BFB-05FF-4799-B8F2-9508C34B6ECC}" xr6:coauthVersionLast="47" xr6:coauthVersionMax="47" xr10:uidLastSave="{00000000-0000-0000-0000-000000000000}"/>
  <workbookProtection workbookAlgorithmName="SHA-512" workbookHashValue="UsGOkXdU0sP3OJhxlk5JXHJ6OWJSG5gXPmb5GT9yNCeznlLcF4tx6ECrVuHHQy3xa+wjggxUjAiFk73COY2Ymg==" workbookSaltValue="mGhrOIc3tOaMhifYeHbxtg==" workbookSpinCount="100000" lockStructure="1"/>
  <bookViews>
    <workbookView xWindow="-120" yWindow="-120" windowWidth="20730" windowHeight="1116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L85" i="4"/>
  <c r="I85" i="4"/>
  <c r="H85" i="4"/>
  <c r="F85" i="4"/>
  <c r="E85" i="4"/>
  <c r="BB10" i="4"/>
  <c r="AT10" i="4"/>
  <c r="AL10" i="4"/>
  <c r="W10" i="4"/>
  <c r="I10" i="4"/>
  <c r="B10" i="4"/>
  <c r="BB8" i="4"/>
  <c r="AT8" i="4"/>
  <c r="AL8" i="4"/>
  <c r="AD8" i="4"/>
  <c r="W8" i="4"/>
  <c r="P8" i="4"/>
  <c r="I8" i="4"/>
  <c r="B8" i="4"/>
  <c r="B6" i="4"/>
</calcChain>
</file>

<file path=xl/sharedStrings.xml><?xml version="1.0" encoding="utf-8"?>
<sst xmlns="http://schemas.openxmlformats.org/spreadsheetml/2006/main" count="228" uniqueCount="112">
  <si>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</si>
  <si>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</si>
  <si>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</si>
  <si>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</si>
  <si>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</si>
  <si>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</si>
  <si>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</si>
  <si>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</si>
  <si>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</si>
  <si>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</si>
  <si>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</si>
  <si>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</si>
  <si>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</si>
  <si>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</si>
  <si>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</si>
  <si>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</si>
  <si>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</si>
  <si>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</si>
  <si>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</si>
  <si>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</si>
  <si>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</si>
  <si>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</si>
  <si>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</si>
  <si>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</si>
  <si>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</si>
  <si>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</si>
  <si>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</si>
  <si>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</si>
  <si>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</si>
  <si>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</si>
  <si>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</si>
  <si>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</si>
  <si>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</si>
  <si>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</si>
  <si>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</si>
  <si>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</si>
  <si>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</si>
  <si>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</si>
  <si>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</si>
  <si>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</si>
  <si>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</si>
  <si>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</si>
  <si>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</si>
  <si>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</si>
  <si>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</si>
  <si>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</si>
  <si>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</si>
  <si>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</si>
  <si>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</si>
  <si>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</si>
  <si>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</si>
  <si>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</si>
  <si>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</si>
  <si>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</si>
  <si>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</si>
  <si>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</si>
  <si>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</si>
  <si>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</si>
  <si>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</si>
  <si>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</si>
  <si>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</si>
  <si>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</si>
  <si>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</si>
  <si>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</si>
  <si>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</si>
  <si>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</si>
  <si>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</si>
  <si>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</si>
  <si>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</si>
  <si>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</si>
  <si>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</si>
  <si>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</si>
  <si>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</si>
  <si>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</si>
  <si>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</si>
  <si>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</si>
  <si>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</si>
  <si>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</si>
  <si>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</si>
  <si>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</si>
  <si>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</si>
  <si>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</si>
  <si>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</si>
  <si>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</si>
  <si>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</si>
  <si>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</si>
  <si>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</si>
  <si>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</si>
  <si>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</si>
  <si>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</si>
  <si>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</si>
  <si>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</si>
  <si>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</si>
  <si>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宮城県　涌谷町</t>
  </si>
  <si>
    <t>法適用</t>
  </si>
  <si>
    <t>水道事業</t>
  </si>
  <si>
    <t>末端給水事業</t>
  </si>
  <si>
    <t>A7</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</si>
  <si>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</si>
  <si>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</si>
  <si>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</si>
  <si>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</si>
  <si>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</si>
  <si>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</si>
  <si>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</si>
  <si>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</si>
  <si>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</si>
  <si>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</si>
  <si>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</si>
  <si>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経常収支比率は、類似団体と比較すると高くなっている。令和６年度においては、給水収益は減少したものの交付税措置等により、営業外収益が増加したことから前年度並みの黒字経営となっている。ただし、今後も給水人口及び水需要の減少は継続し、給水収益も減少傾向となることが想定されることから、将来的には経常収支比率が100％を切ることも予測されるため、更なる費用削減の必要性がある。
　現在、収益的収支における料金回収率は100％を超えており適正である。　　　　　　　　　　　　　　　　　　　　　　　
　給水原価は類似団体と比較し高くなっているが、これは受水費負担と人口減少による有収水量の減少によるものである。今後より一層の有収率の向上と経営の効率化により経費の削減に努める。　　　　　　　　　　　　　　　　　　　　　　　　　　　　　　　　　　　　　　　　　　　　　　　　　　　　　　　　　　　　　　　　　
　施設利用率が類似団体と比べ、低くなっている。施設の規模が、建設当時に見込んだ給水人口、給水量が現状に合っていないためと考えられる。将来的にはダウンサイジングも検討する。　　　　　　　　　　　　　　　　　　　　　
　有収率は類似団体よりも高めではあるが、令和３年度以降は減少傾向である。次年度以降も有収率向上に向け、漏水やメーター不感の原因究明を行い対策をとる。</t>
    <rPh sb="27" eb="29">
      <t>レイワ</t>
    </rPh>
    <rPh sb="30" eb="32">
      <t>ネンド</t>
    </rPh>
    <rPh sb="38" eb="42">
      <t>キュウスイシュウエキ</t>
    </rPh>
    <rPh sb="43" eb="45">
      <t>ゲンショウ</t>
    </rPh>
    <rPh sb="50" eb="56">
      <t>コウフゼイソチトウ</t>
    </rPh>
    <rPh sb="60" eb="65">
      <t>エイギョウガイシュウエキ</t>
    </rPh>
    <rPh sb="66" eb="68">
      <t>ゾウカ</t>
    </rPh>
    <rPh sb="74" eb="78">
      <t>ゼンネンドナ</t>
    </rPh>
    <rPh sb="526" eb="528">
      <t>レイワ</t>
    </rPh>
    <rPh sb="529" eb="531">
      <t>ネンド</t>
    </rPh>
    <rPh sb="531" eb="533">
      <t>イコウ</t>
    </rPh>
    <rPh sb="534" eb="538">
      <t>ゲンショウケイコウ</t>
    </rPh>
    <rPh sb="544" eb="545">
      <t>ド</t>
    </rPh>
    <phoneticPr fontId="4"/>
  </si>
  <si>
    <t>　当町では計画的な施設の更新を進めるため、水道管路更新計画及び経営戦略における将来的な収支計画を随時更新・策定し試算している。年度ごとに更新投資額にバラつきが出ないよう平準化を図る計画となっており、今後はその計画に沿って施設等の更新を行う予定である。また施設のスペックダウンや広域化及び共同化についても検討し事業の効率化とコスト削減に努める。令和６年度においては、人工衛星による漏水調査を県内外の事業体と共同実施している。
　資産の更新には自己財源や企業債借入等で充当していくことになるが、将来負担の軽減を図るため、令和６年度から借入額を抑制している。
　健全で安定した経営を継続していくためには適切な料金収入の確保が重要となるため、将来的には料金改定を視野に入れた検討を行う。</t>
    <rPh sb="171" eb="173">
      <t>レイワ</t>
    </rPh>
    <rPh sb="174" eb="176">
      <t>ネンド</t>
    </rPh>
    <rPh sb="182" eb="186">
      <t>ジンコウエイセイ</t>
    </rPh>
    <rPh sb="189" eb="193">
      <t>ロウスイチョウサ</t>
    </rPh>
    <phoneticPr fontId="4"/>
  </si>
  <si>
    <t>　管路の経年化率は上昇傾向にあり、現状の更新ペースを維持した場合、令和15年以降、経年化管路が現有管路の半分を超えると推計される。
　管路更新率は類似団体と比較し高くなっているが、大規模な漏水事故が続いた影響により、有収率は減少している。
　今後、経年化管路の増大に伴い更新需要がピークを迎えるが、財源等の確保が難しく、大幅な投資増額は見込めない状況であるため、長期的な計画において効率・効果的な投資を図る必要がある。
　</t>
    <rPh sb="90" eb="93">
      <t>ダイキボ</t>
    </rPh>
    <rPh sb="99" eb="100">
      <t>ツヅ</t>
    </rPh>
    <rPh sb="108" eb="111">
      <t>ユウシュウリツ</t>
    </rPh>
    <rPh sb="112" eb="114">
      <t>ゲンショウ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</si>
</sst>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b/>
      <sz val="12"/>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5" fillId="0" borderId="9"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10" xfId="0" applyFont="1" applyBorder="1" applyAlignment="1" applyProtection="1">
      <alignment horizontal="left" vertical="top" wrapText="1"/>
      <protection locked="0"/>
    </xf>
    <xf numFmtId="0" fontId="15" fillId="0" borderId="11"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16" fillId="0" borderId="6" xfId="0" applyFont="1" applyBorder="1" applyAlignment="1">
      <alignment horizontal="left" vertical="center"/>
    </xf>
    <xf numFmtId="0" fontId="16" fillId="0" borderId="7" xfId="0" applyFont="1" applyBorder="1" applyAlignment="1">
      <alignment horizontal="left" vertical="center"/>
    </xf>
    <xf numFmtId="0" fontId="16" fillId="0" borderId="8" xfId="0" applyFont="1" applyBorder="1" applyAlignment="1">
      <alignment horizontal="left" vertical="center"/>
    </xf>
    <xf numFmtId="0" fontId="16" fillId="0" borderId="9" xfId="0" applyFont="1" applyBorder="1" applyAlignment="1">
      <alignment horizontal="left" vertical="center"/>
    </xf>
    <xf numFmtId="0" fontId="16" fillId="0" borderId="0" xfId="0" applyFont="1" applyAlignment="1">
      <alignment horizontal="left" vertical="center"/>
    </xf>
    <xf numFmtId="0" fontId="16" fillId="0" borderId="10"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1.04</c:v>
                </c:pt>
                <c:pt idx="1">
                  <c:v>0.88</c:v>
                </c:pt>
                <c:pt idx="2">
                  <c:v>0.27</c:v>
                </c:pt>
                <c:pt idx="3">
                  <c:v>0.52</c:v>
                </c:pt>
                <c:pt idx="4">
                  <c:v>0.73</c:v>
                </c:pt>
              </c:numCache>
            </c:numRef>
          </c:val>
          <c:extLst>
            <c:ext xmlns:c16="http://schemas.microsoft.com/office/drawing/2014/chart" uri="{C3380CC4-5D6E-409C-BE32-E72D297353CC}">
              <c16:uniqueId val="{00000000-9775-42B9-A589-65C805A5724A}"/>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0.44</c:v>
                </c:pt>
                <c:pt idx="1">
                  <c:v>0.5</c:v>
                </c:pt>
                <c:pt idx="2">
                  <c:v>0.4</c:v>
                </c:pt>
                <c:pt idx="3">
                  <c:v>0.4</c:v>
                </c:pt>
                <c:pt idx="4">
                  <c:v>0.39</c:v>
                </c:pt>
              </c:numCache>
            </c:numRef>
          </c:val>
          <c:smooth val="0"/>
          <c:extLst>
            <c:ext xmlns:c16="http://schemas.microsoft.com/office/drawing/2014/chart" uri="{C3380CC4-5D6E-409C-BE32-E72D297353CC}">
              <c16:uniqueId val="{00000001-9775-42B9-A589-65C805A5724A}"/>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52.55</c:v>
                </c:pt>
                <c:pt idx="1">
                  <c:v>51.53</c:v>
                </c:pt>
                <c:pt idx="2">
                  <c:v>52.25</c:v>
                </c:pt>
                <c:pt idx="3">
                  <c:v>51.49</c:v>
                </c:pt>
                <c:pt idx="4">
                  <c:v>51.97</c:v>
                </c:pt>
              </c:numCache>
            </c:numRef>
          </c:val>
          <c:extLst>
            <c:ext xmlns:c16="http://schemas.microsoft.com/office/drawing/2014/chart" uri="{C3380CC4-5D6E-409C-BE32-E72D297353CC}">
              <c16:uniqueId val="{00000000-E2EB-425E-ACBD-090CFB71614B}"/>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54.43</c:v>
                </c:pt>
                <c:pt idx="1">
                  <c:v>53.87</c:v>
                </c:pt>
                <c:pt idx="2">
                  <c:v>54.49</c:v>
                </c:pt>
                <c:pt idx="3">
                  <c:v>54.8</c:v>
                </c:pt>
                <c:pt idx="4">
                  <c:v>55.47</c:v>
                </c:pt>
              </c:numCache>
            </c:numRef>
          </c:val>
          <c:smooth val="0"/>
          <c:extLst>
            <c:ext xmlns:c16="http://schemas.microsoft.com/office/drawing/2014/chart" uri="{C3380CC4-5D6E-409C-BE32-E72D297353CC}">
              <c16:uniqueId val="{00000001-E2EB-425E-ACBD-090CFB71614B}"/>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84.11</c:v>
                </c:pt>
                <c:pt idx="1">
                  <c:v>84.64</c:v>
                </c:pt>
                <c:pt idx="2">
                  <c:v>81.5</c:v>
                </c:pt>
                <c:pt idx="3">
                  <c:v>81.92</c:v>
                </c:pt>
                <c:pt idx="4">
                  <c:v>80.17</c:v>
                </c:pt>
              </c:numCache>
            </c:numRef>
          </c:val>
          <c:extLst>
            <c:ext xmlns:c16="http://schemas.microsoft.com/office/drawing/2014/chart" uri="{C3380CC4-5D6E-409C-BE32-E72D297353CC}">
              <c16:uniqueId val="{00000000-6BDD-4176-9084-11794D3510B9}"/>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79.44</c:v>
                </c:pt>
                <c:pt idx="1">
                  <c:v>79.489999999999995</c:v>
                </c:pt>
                <c:pt idx="2">
                  <c:v>78.8</c:v>
                </c:pt>
                <c:pt idx="3">
                  <c:v>77.98</c:v>
                </c:pt>
                <c:pt idx="4">
                  <c:v>76.97</c:v>
                </c:pt>
              </c:numCache>
            </c:numRef>
          </c:val>
          <c:smooth val="0"/>
          <c:extLst>
            <c:ext xmlns:c16="http://schemas.microsoft.com/office/drawing/2014/chart" uri="{C3380CC4-5D6E-409C-BE32-E72D297353CC}">
              <c16:uniqueId val="{00000001-6BDD-4176-9084-11794D3510B9}"/>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107.3</c:v>
                </c:pt>
                <c:pt idx="1">
                  <c:v>113.18</c:v>
                </c:pt>
                <c:pt idx="2">
                  <c:v>107.99</c:v>
                </c:pt>
                <c:pt idx="3">
                  <c:v>110.36</c:v>
                </c:pt>
                <c:pt idx="4">
                  <c:v>110.61</c:v>
                </c:pt>
              </c:numCache>
            </c:numRef>
          </c:val>
          <c:extLst>
            <c:ext xmlns:c16="http://schemas.microsoft.com/office/drawing/2014/chart" uri="{C3380CC4-5D6E-409C-BE32-E72D297353CC}">
              <c16:uniqueId val="{00000000-DC1C-4511-836D-03F0F9797275}"/>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109.02</c:v>
                </c:pt>
                <c:pt idx="1">
                  <c:v>107.81</c:v>
                </c:pt>
                <c:pt idx="2">
                  <c:v>107.21</c:v>
                </c:pt>
                <c:pt idx="3">
                  <c:v>105.97</c:v>
                </c:pt>
                <c:pt idx="4">
                  <c:v>105.08</c:v>
                </c:pt>
              </c:numCache>
            </c:numRef>
          </c:val>
          <c:smooth val="0"/>
          <c:extLst>
            <c:ext xmlns:c16="http://schemas.microsoft.com/office/drawing/2014/chart" uri="{C3380CC4-5D6E-409C-BE32-E72D297353CC}">
              <c16:uniqueId val="{00000001-DC1C-4511-836D-03F0F9797275}"/>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45.88</c:v>
                </c:pt>
                <c:pt idx="1">
                  <c:v>47.21</c:v>
                </c:pt>
                <c:pt idx="2">
                  <c:v>48.53</c:v>
                </c:pt>
                <c:pt idx="3">
                  <c:v>49.84</c:v>
                </c:pt>
                <c:pt idx="4">
                  <c:v>51.05</c:v>
                </c:pt>
              </c:numCache>
            </c:numRef>
          </c:val>
          <c:extLst>
            <c:ext xmlns:c16="http://schemas.microsoft.com/office/drawing/2014/chart" uri="{C3380CC4-5D6E-409C-BE32-E72D297353CC}">
              <c16:uniqueId val="{00000000-9FC2-4675-B1FC-F43DC51C8BA9}"/>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49.39</c:v>
                </c:pt>
                <c:pt idx="1">
                  <c:v>50.75</c:v>
                </c:pt>
                <c:pt idx="2">
                  <c:v>51.72</c:v>
                </c:pt>
                <c:pt idx="3">
                  <c:v>52.27</c:v>
                </c:pt>
                <c:pt idx="4">
                  <c:v>52.87</c:v>
                </c:pt>
              </c:numCache>
            </c:numRef>
          </c:val>
          <c:smooth val="0"/>
          <c:extLst>
            <c:ext xmlns:c16="http://schemas.microsoft.com/office/drawing/2014/chart" uri="{C3380CC4-5D6E-409C-BE32-E72D297353CC}">
              <c16:uniqueId val="{00000001-9FC2-4675-B1FC-F43DC51C8BA9}"/>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23.43</c:v>
                </c:pt>
                <c:pt idx="1">
                  <c:v>27.97</c:v>
                </c:pt>
                <c:pt idx="2">
                  <c:v>27.89</c:v>
                </c:pt>
                <c:pt idx="3">
                  <c:v>27.7</c:v>
                </c:pt>
                <c:pt idx="4">
                  <c:v>26.73</c:v>
                </c:pt>
              </c:numCache>
            </c:numRef>
          </c:val>
          <c:extLst>
            <c:ext xmlns:c16="http://schemas.microsoft.com/office/drawing/2014/chart" uri="{C3380CC4-5D6E-409C-BE32-E72D297353CC}">
              <c16:uniqueId val="{00000000-E26C-4585-89B4-9371ACA1519E}"/>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18.57</c:v>
                </c:pt>
                <c:pt idx="1">
                  <c:v>21.14</c:v>
                </c:pt>
                <c:pt idx="2">
                  <c:v>22.12</c:v>
                </c:pt>
                <c:pt idx="3">
                  <c:v>25.67</c:v>
                </c:pt>
                <c:pt idx="4">
                  <c:v>26.86</c:v>
                </c:pt>
              </c:numCache>
            </c:numRef>
          </c:val>
          <c:smooth val="0"/>
          <c:extLst>
            <c:ext xmlns:c16="http://schemas.microsoft.com/office/drawing/2014/chart" uri="{C3380CC4-5D6E-409C-BE32-E72D297353CC}">
              <c16:uniqueId val="{00000001-E26C-4585-89B4-9371ACA1519E}"/>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28D-4B38-AD42-9E89BF594783}"/>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11</c:v>
                </c:pt>
                <c:pt idx="1">
                  <c:v>8.86</c:v>
                </c:pt>
                <c:pt idx="2">
                  <c:v>7.65</c:v>
                </c:pt>
                <c:pt idx="3">
                  <c:v>8.52</c:v>
                </c:pt>
                <c:pt idx="4">
                  <c:v>10.8</c:v>
                </c:pt>
              </c:numCache>
            </c:numRef>
          </c:val>
          <c:smooth val="0"/>
          <c:extLst>
            <c:ext xmlns:c16="http://schemas.microsoft.com/office/drawing/2014/chart" uri="{C3380CC4-5D6E-409C-BE32-E72D297353CC}">
              <c16:uniqueId val="{00000001-528D-4B38-AD42-9E89BF594783}"/>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378.01</c:v>
                </c:pt>
                <c:pt idx="1">
                  <c:v>399.84</c:v>
                </c:pt>
                <c:pt idx="2">
                  <c:v>470.05</c:v>
                </c:pt>
                <c:pt idx="3">
                  <c:v>504.26</c:v>
                </c:pt>
                <c:pt idx="4">
                  <c:v>545.82000000000005</c:v>
                </c:pt>
              </c:numCache>
            </c:numRef>
          </c:val>
          <c:extLst>
            <c:ext xmlns:c16="http://schemas.microsoft.com/office/drawing/2014/chart" uri="{C3380CC4-5D6E-409C-BE32-E72D297353CC}">
              <c16:uniqueId val="{00000000-1B6E-4977-A53A-03C3AD0CE8EB}"/>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371.81</c:v>
                </c:pt>
                <c:pt idx="1">
                  <c:v>384.23</c:v>
                </c:pt>
                <c:pt idx="2">
                  <c:v>364.3</c:v>
                </c:pt>
                <c:pt idx="3">
                  <c:v>378.87</c:v>
                </c:pt>
                <c:pt idx="4">
                  <c:v>362.35</c:v>
                </c:pt>
              </c:numCache>
            </c:numRef>
          </c:val>
          <c:smooth val="0"/>
          <c:extLst>
            <c:ext xmlns:c16="http://schemas.microsoft.com/office/drawing/2014/chart" uri="{C3380CC4-5D6E-409C-BE32-E72D297353CC}">
              <c16:uniqueId val="{00000001-1B6E-4977-A53A-03C3AD0CE8EB}"/>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192.86</c:v>
                </c:pt>
                <c:pt idx="1">
                  <c:v>179.17</c:v>
                </c:pt>
                <c:pt idx="2">
                  <c:v>179.64</c:v>
                </c:pt>
                <c:pt idx="3">
                  <c:v>173.95</c:v>
                </c:pt>
                <c:pt idx="4">
                  <c:v>169.42</c:v>
                </c:pt>
              </c:numCache>
            </c:numRef>
          </c:val>
          <c:extLst>
            <c:ext xmlns:c16="http://schemas.microsoft.com/office/drawing/2014/chart" uri="{C3380CC4-5D6E-409C-BE32-E72D297353CC}">
              <c16:uniqueId val="{00000000-C5D0-48B6-A5A4-7F894E79E27F}"/>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465.85</c:v>
                </c:pt>
                <c:pt idx="1">
                  <c:v>439.43</c:v>
                </c:pt>
                <c:pt idx="2">
                  <c:v>438.41</c:v>
                </c:pt>
                <c:pt idx="3">
                  <c:v>430.23</c:v>
                </c:pt>
                <c:pt idx="4">
                  <c:v>429.24</c:v>
                </c:pt>
              </c:numCache>
            </c:numRef>
          </c:val>
          <c:smooth val="0"/>
          <c:extLst>
            <c:ext xmlns:c16="http://schemas.microsoft.com/office/drawing/2014/chart" uri="{C3380CC4-5D6E-409C-BE32-E72D297353CC}">
              <c16:uniqueId val="{00000001-C5D0-48B6-A5A4-7F894E79E27F}"/>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103.5</c:v>
                </c:pt>
                <c:pt idx="1">
                  <c:v>111.48</c:v>
                </c:pt>
                <c:pt idx="2">
                  <c:v>106.6</c:v>
                </c:pt>
                <c:pt idx="3">
                  <c:v>109.45</c:v>
                </c:pt>
                <c:pt idx="4">
                  <c:v>105.94</c:v>
                </c:pt>
              </c:numCache>
            </c:numRef>
          </c:val>
          <c:extLst>
            <c:ext xmlns:c16="http://schemas.microsoft.com/office/drawing/2014/chart" uri="{C3380CC4-5D6E-409C-BE32-E72D297353CC}">
              <c16:uniqueId val="{00000000-DCDD-4D20-9F1E-0F6C2419EF6D}"/>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92.39</c:v>
                </c:pt>
                <c:pt idx="1">
                  <c:v>94.41</c:v>
                </c:pt>
                <c:pt idx="2">
                  <c:v>90.96</c:v>
                </c:pt>
                <c:pt idx="3">
                  <c:v>90.66</c:v>
                </c:pt>
                <c:pt idx="4">
                  <c:v>90.78</c:v>
                </c:pt>
              </c:numCache>
            </c:numRef>
          </c:val>
          <c:smooth val="0"/>
          <c:extLst>
            <c:ext xmlns:c16="http://schemas.microsoft.com/office/drawing/2014/chart" uri="{C3380CC4-5D6E-409C-BE32-E72D297353CC}">
              <c16:uniqueId val="{00000001-DCDD-4D20-9F1E-0F6C2419EF6D}"/>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265.74</c:v>
                </c:pt>
                <c:pt idx="1">
                  <c:v>263.23</c:v>
                </c:pt>
                <c:pt idx="2">
                  <c:v>273.79000000000002</c:v>
                </c:pt>
                <c:pt idx="3">
                  <c:v>270.52</c:v>
                </c:pt>
                <c:pt idx="4">
                  <c:v>280.77999999999997</c:v>
                </c:pt>
              </c:numCache>
            </c:numRef>
          </c:val>
          <c:extLst>
            <c:ext xmlns:c16="http://schemas.microsoft.com/office/drawing/2014/chart" uri="{C3380CC4-5D6E-409C-BE32-E72D297353CC}">
              <c16:uniqueId val="{00000000-A1F2-447B-9B08-48BA22F6EA67}"/>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192.98</c:v>
                </c:pt>
                <c:pt idx="1">
                  <c:v>192.13</c:v>
                </c:pt>
                <c:pt idx="2">
                  <c:v>197.04</c:v>
                </c:pt>
                <c:pt idx="3">
                  <c:v>199.33</c:v>
                </c:pt>
                <c:pt idx="4">
                  <c:v>202.75</c:v>
                </c:pt>
              </c:numCache>
            </c:numRef>
          </c:val>
          <c:smooth val="0"/>
          <c:extLst>
            <c:ext xmlns:c16="http://schemas.microsoft.com/office/drawing/2014/chart" uri="{C3380CC4-5D6E-409C-BE32-E72D297353CC}">
              <c16:uniqueId val="{00000001-A1F2-447B-9B08-48BA22F6EA67}"/>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K38" zoomScale="93" zoomScaleNormal="93" workbookViewId="0">
      <selection activeCell="CH48" sqref="CH48"/>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15">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15">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1" t="str">
        <f>データ!H6</f>
        <v>宮城県　涌谷町</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15">
      <c r="A8" s="2"/>
      <c r="B8" s="40" t="str">
        <f>データ!$I$6</f>
        <v>法適用</v>
      </c>
      <c r="C8" s="41"/>
      <c r="D8" s="41"/>
      <c r="E8" s="41"/>
      <c r="F8" s="41"/>
      <c r="G8" s="41"/>
      <c r="H8" s="41"/>
      <c r="I8" s="40" t="str">
        <f>データ!$J$6</f>
        <v>水道事業</v>
      </c>
      <c r="J8" s="41"/>
      <c r="K8" s="41"/>
      <c r="L8" s="41"/>
      <c r="M8" s="41"/>
      <c r="N8" s="41"/>
      <c r="O8" s="42"/>
      <c r="P8" s="43" t="str">
        <f>データ!$K$6</f>
        <v>末端給水事業</v>
      </c>
      <c r="Q8" s="43"/>
      <c r="R8" s="43"/>
      <c r="S8" s="43"/>
      <c r="T8" s="43"/>
      <c r="U8" s="43"/>
      <c r="V8" s="43"/>
      <c r="W8" s="43" t="str">
        <f>データ!$L$6</f>
        <v>A7</v>
      </c>
      <c r="X8" s="43"/>
      <c r="Y8" s="43"/>
      <c r="Z8" s="43"/>
      <c r="AA8" s="43"/>
      <c r="AB8" s="43"/>
      <c r="AC8" s="43"/>
      <c r="AD8" s="43" t="str">
        <f>データ!$M$6</f>
        <v>非設置</v>
      </c>
      <c r="AE8" s="43"/>
      <c r="AF8" s="43"/>
      <c r="AG8" s="43"/>
      <c r="AH8" s="43"/>
      <c r="AI8" s="43"/>
      <c r="AJ8" s="43"/>
      <c r="AK8" s="2"/>
      <c r="AL8" s="44">
        <f>データ!$R$6</f>
        <v>14249</v>
      </c>
      <c r="AM8" s="44"/>
      <c r="AN8" s="44"/>
      <c r="AO8" s="44"/>
      <c r="AP8" s="44"/>
      <c r="AQ8" s="44"/>
      <c r="AR8" s="44"/>
      <c r="AS8" s="44"/>
      <c r="AT8" s="45">
        <f>データ!$S$6</f>
        <v>82.16</v>
      </c>
      <c r="AU8" s="46"/>
      <c r="AV8" s="46"/>
      <c r="AW8" s="46"/>
      <c r="AX8" s="46"/>
      <c r="AY8" s="46"/>
      <c r="AZ8" s="46"/>
      <c r="BA8" s="46"/>
      <c r="BB8" s="47">
        <f>データ!$T$6</f>
        <v>173.43</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15">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15">
      <c r="A10" s="2"/>
      <c r="B10" s="45" t="str">
        <f>データ!$N$6</f>
        <v>-</v>
      </c>
      <c r="C10" s="46"/>
      <c r="D10" s="46"/>
      <c r="E10" s="46"/>
      <c r="F10" s="46"/>
      <c r="G10" s="46"/>
      <c r="H10" s="46"/>
      <c r="I10" s="45">
        <f>データ!$O$6</f>
        <v>77.44</v>
      </c>
      <c r="J10" s="46"/>
      <c r="K10" s="46"/>
      <c r="L10" s="46"/>
      <c r="M10" s="46"/>
      <c r="N10" s="46"/>
      <c r="O10" s="80"/>
      <c r="P10" s="47">
        <f>データ!$P$6</f>
        <v>96.03</v>
      </c>
      <c r="Q10" s="47"/>
      <c r="R10" s="47"/>
      <c r="S10" s="47"/>
      <c r="T10" s="47"/>
      <c r="U10" s="47"/>
      <c r="V10" s="47"/>
      <c r="W10" s="44">
        <f>データ!$Q$6</f>
        <v>5300</v>
      </c>
      <c r="X10" s="44"/>
      <c r="Y10" s="44"/>
      <c r="Z10" s="44"/>
      <c r="AA10" s="44"/>
      <c r="AB10" s="44"/>
      <c r="AC10" s="44"/>
      <c r="AD10" s="2"/>
      <c r="AE10" s="2"/>
      <c r="AF10" s="2"/>
      <c r="AG10" s="2"/>
      <c r="AH10" s="2"/>
      <c r="AI10" s="2"/>
      <c r="AJ10" s="2"/>
      <c r="AK10" s="2"/>
      <c r="AL10" s="44">
        <f>データ!$U$6</f>
        <v>13794</v>
      </c>
      <c r="AM10" s="44"/>
      <c r="AN10" s="44"/>
      <c r="AO10" s="44"/>
      <c r="AP10" s="44"/>
      <c r="AQ10" s="44"/>
      <c r="AR10" s="44"/>
      <c r="AS10" s="44"/>
      <c r="AT10" s="45">
        <f>データ!$V$6</f>
        <v>79.989999999999995</v>
      </c>
      <c r="AU10" s="46"/>
      <c r="AV10" s="46"/>
      <c r="AW10" s="46"/>
      <c r="AX10" s="46"/>
      <c r="AY10" s="46"/>
      <c r="AZ10" s="46"/>
      <c r="BA10" s="46"/>
      <c r="BB10" s="47">
        <f>データ!$W$6</f>
        <v>172.45</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15">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15">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6" t="s">
        <v>109</v>
      </c>
      <c r="BM16" s="57"/>
      <c r="BN16" s="57"/>
      <c r="BO16" s="57"/>
      <c r="BP16" s="57"/>
      <c r="BQ16" s="57"/>
      <c r="BR16" s="57"/>
      <c r="BS16" s="57"/>
      <c r="BT16" s="57"/>
      <c r="BU16" s="57"/>
      <c r="BV16" s="57"/>
      <c r="BW16" s="57"/>
      <c r="BX16" s="57"/>
      <c r="BY16" s="57"/>
      <c r="BZ16" s="58"/>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6"/>
      <c r="BM17" s="57"/>
      <c r="BN17" s="57"/>
      <c r="BO17" s="57"/>
      <c r="BP17" s="57"/>
      <c r="BQ17" s="57"/>
      <c r="BR17" s="57"/>
      <c r="BS17" s="57"/>
      <c r="BT17" s="57"/>
      <c r="BU17" s="57"/>
      <c r="BV17" s="57"/>
      <c r="BW17" s="57"/>
      <c r="BX17" s="57"/>
      <c r="BY17" s="57"/>
      <c r="BZ17" s="58"/>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6"/>
      <c r="BM18" s="57"/>
      <c r="BN18" s="57"/>
      <c r="BO18" s="57"/>
      <c r="BP18" s="57"/>
      <c r="BQ18" s="57"/>
      <c r="BR18" s="57"/>
      <c r="BS18" s="57"/>
      <c r="BT18" s="57"/>
      <c r="BU18" s="57"/>
      <c r="BV18" s="57"/>
      <c r="BW18" s="57"/>
      <c r="BX18" s="57"/>
      <c r="BY18" s="57"/>
      <c r="BZ18" s="58"/>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6"/>
      <c r="BM19" s="57"/>
      <c r="BN19" s="57"/>
      <c r="BO19" s="57"/>
      <c r="BP19" s="57"/>
      <c r="BQ19" s="57"/>
      <c r="BR19" s="57"/>
      <c r="BS19" s="57"/>
      <c r="BT19" s="57"/>
      <c r="BU19" s="57"/>
      <c r="BV19" s="57"/>
      <c r="BW19" s="57"/>
      <c r="BX19" s="57"/>
      <c r="BY19" s="57"/>
      <c r="BZ19" s="58"/>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6"/>
      <c r="BM20" s="57"/>
      <c r="BN20" s="57"/>
      <c r="BO20" s="57"/>
      <c r="BP20" s="57"/>
      <c r="BQ20" s="57"/>
      <c r="BR20" s="57"/>
      <c r="BS20" s="57"/>
      <c r="BT20" s="57"/>
      <c r="BU20" s="57"/>
      <c r="BV20" s="57"/>
      <c r="BW20" s="57"/>
      <c r="BX20" s="57"/>
      <c r="BY20" s="57"/>
      <c r="BZ20" s="58"/>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6"/>
      <c r="BM21" s="57"/>
      <c r="BN21" s="57"/>
      <c r="BO21" s="57"/>
      <c r="BP21" s="57"/>
      <c r="BQ21" s="57"/>
      <c r="BR21" s="57"/>
      <c r="BS21" s="57"/>
      <c r="BT21" s="57"/>
      <c r="BU21" s="57"/>
      <c r="BV21" s="57"/>
      <c r="BW21" s="57"/>
      <c r="BX21" s="57"/>
      <c r="BY21" s="57"/>
      <c r="BZ21" s="58"/>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6"/>
      <c r="BM22" s="57"/>
      <c r="BN22" s="57"/>
      <c r="BO22" s="57"/>
      <c r="BP22" s="57"/>
      <c r="BQ22" s="57"/>
      <c r="BR22" s="57"/>
      <c r="BS22" s="57"/>
      <c r="BT22" s="57"/>
      <c r="BU22" s="57"/>
      <c r="BV22" s="57"/>
      <c r="BW22" s="57"/>
      <c r="BX22" s="57"/>
      <c r="BY22" s="57"/>
      <c r="BZ22" s="58"/>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6"/>
      <c r="BM23" s="57"/>
      <c r="BN23" s="57"/>
      <c r="BO23" s="57"/>
      <c r="BP23" s="57"/>
      <c r="BQ23" s="57"/>
      <c r="BR23" s="57"/>
      <c r="BS23" s="57"/>
      <c r="BT23" s="57"/>
      <c r="BU23" s="57"/>
      <c r="BV23" s="57"/>
      <c r="BW23" s="57"/>
      <c r="BX23" s="57"/>
      <c r="BY23" s="57"/>
      <c r="BZ23" s="58"/>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6"/>
      <c r="BM24" s="57"/>
      <c r="BN24" s="57"/>
      <c r="BO24" s="57"/>
      <c r="BP24" s="57"/>
      <c r="BQ24" s="57"/>
      <c r="BR24" s="57"/>
      <c r="BS24" s="57"/>
      <c r="BT24" s="57"/>
      <c r="BU24" s="57"/>
      <c r="BV24" s="57"/>
      <c r="BW24" s="57"/>
      <c r="BX24" s="57"/>
      <c r="BY24" s="57"/>
      <c r="BZ24" s="58"/>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6"/>
      <c r="BM25" s="57"/>
      <c r="BN25" s="57"/>
      <c r="BO25" s="57"/>
      <c r="BP25" s="57"/>
      <c r="BQ25" s="57"/>
      <c r="BR25" s="57"/>
      <c r="BS25" s="57"/>
      <c r="BT25" s="57"/>
      <c r="BU25" s="57"/>
      <c r="BV25" s="57"/>
      <c r="BW25" s="57"/>
      <c r="BX25" s="57"/>
      <c r="BY25" s="57"/>
      <c r="BZ25" s="58"/>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6"/>
      <c r="BM26" s="57"/>
      <c r="BN26" s="57"/>
      <c r="BO26" s="57"/>
      <c r="BP26" s="57"/>
      <c r="BQ26" s="57"/>
      <c r="BR26" s="57"/>
      <c r="BS26" s="57"/>
      <c r="BT26" s="57"/>
      <c r="BU26" s="57"/>
      <c r="BV26" s="57"/>
      <c r="BW26" s="57"/>
      <c r="BX26" s="57"/>
      <c r="BY26" s="57"/>
      <c r="BZ26" s="58"/>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6"/>
      <c r="BM27" s="57"/>
      <c r="BN27" s="57"/>
      <c r="BO27" s="57"/>
      <c r="BP27" s="57"/>
      <c r="BQ27" s="57"/>
      <c r="BR27" s="57"/>
      <c r="BS27" s="57"/>
      <c r="BT27" s="57"/>
      <c r="BU27" s="57"/>
      <c r="BV27" s="57"/>
      <c r="BW27" s="57"/>
      <c r="BX27" s="57"/>
      <c r="BY27" s="57"/>
      <c r="BZ27" s="58"/>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6"/>
      <c r="BM28" s="57"/>
      <c r="BN28" s="57"/>
      <c r="BO28" s="57"/>
      <c r="BP28" s="57"/>
      <c r="BQ28" s="57"/>
      <c r="BR28" s="57"/>
      <c r="BS28" s="57"/>
      <c r="BT28" s="57"/>
      <c r="BU28" s="57"/>
      <c r="BV28" s="57"/>
      <c r="BW28" s="57"/>
      <c r="BX28" s="57"/>
      <c r="BY28" s="57"/>
      <c r="BZ28" s="58"/>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6"/>
      <c r="BM29" s="57"/>
      <c r="BN29" s="57"/>
      <c r="BO29" s="57"/>
      <c r="BP29" s="57"/>
      <c r="BQ29" s="57"/>
      <c r="BR29" s="57"/>
      <c r="BS29" s="57"/>
      <c r="BT29" s="57"/>
      <c r="BU29" s="57"/>
      <c r="BV29" s="57"/>
      <c r="BW29" s="57"/>
      <c r="BX29" s="57"/>
      <c r="BY29" s="57"/>
      <c r="BZ29" s="58"/>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6"/>
      <c r="BM30" s="57"/>
      <c r="BN30" s="57"/>
      <c r="BO30" s="57"/>
      <c r="BP30" s="57"/>
      <c r="BQ30" s="57"/>
      <c r="BR30" s="57"/>
      <c r="BS30" s="57"/>
      <c r="BT30" s="57"/>
      <c r="BU30" s="57"/>
      <c r="BV30" s="57"/>
      <c r="BW30" s="57"/>
      <c r="BX30" s="57"/>
      <c r="BY30" s="57"/>
      <c r="BZ30" s="58"/>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6"/>
      <c r="BM31" s="57"/>
      <c r="BN31" s="57"/>
      <c r="BO31" s="57"/>
      <c r="BP31" s="57"/>
      <c r="BQ31" s="57"/>
      <c r="BR31" s="57"/>
      <c r="BS31" s="57"/>
      <c r="BT31" s="57"/>
      <c r="BU31" s="57"/>
      <c r="BV31" s="57"/>
      <c r="BW31" s="57"/>
      <c r="BX31" s="57"/>
      <c r="BY31" s="57"/>
      <c r="BZ31" s="58"/>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6"/>
      <c r="BM32" s="57"/>
      <c r="BN32" s="57"/>
      <c r="BO32" s="57"/>
      <c r="BP32" s="57"/>
      <c r="BQ32" s="57"/>
      <c r="BR32" s="57"/>
      <c r="BS32" s="57"/>
      <c r="BT32" s="57"/>
      <c r="BU32" s="57"/>
      <c r="BV32" s="57"/>
      <c r="BW32" s="57"/>
      <c r="BX32" s="57"/>
      <c r="BY32" s="57"/>
      <c r="BZ32" s="58"/>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6"/>
      <c r="BM33" s="57"/>
      <c r="BN33" s="57"/>
      <c r="BO33" s="57"/>
      <c r="BP33" s="57"/>
      <c r="BQ33" s="57"/>
      <c r="BR33" s="57"/>
      <c r="BS33" s="57"/>
      <c r="BT33" s="57"/>
      <c r="BU33" s="57"/>
      <c r="BV33" s="57"/>
      <c r="BW33" s="57"/>
      <c r="BX33" s="57"/>
      <c r="BY33" s="57"/>
      <c r="BZ33" s="58"/>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6"/>
      <c r="BM34" s="57"/>
      <c r="BN34" s="57"/>
      <c r="BO34" s="57"/>
      <c r="BP34" s="57"/>
      <c r="BQ34" s="57"/>
      <c r="BR34" s="57"/>
      <c r="BS34" s="57"/>
      <c r="BT34" s="57"/>
      <c r="BU34" s="57"/>
      <c r="BV34" s="57"/>
      <c r="BW34" s="57"/>
      <c r="BX34" s="57"/>
      <c r="BY34" s="57"/>
      <c r="BZ34" s="58"/>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6"/>
      <c r="BM35" s="57"/>
      <c r="BN35" s="57"/>
      <c r="BO35" s="57"/>
      <c r="BP35" s="57"/>
      <c r="BQ35" s="57"/>
      <c r="BR35" s="57"/>
      <c r="BS35" s="57"/>
      <c r="BT35" s="57"/>
      <c r="BU35" s="57"/>
      <c r="BV35" s="57"/>
      <c r="BW35" s="57"/>
      <c r="BX35" s="57"/>
      <c r="BY35" s="57"/>
      <c r="BZ35" s="58"/>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6"/>
      <c r="BM36" s="57"/>
      <c r="BN36" s="57"/>
      <c r="BO36" s="57"/>
      <c r="BP36" s="57"/>
      <c r="BQ36" s="57"/>
      <c r="BR36" s="57"/>
      <c r="BS36" s="57"/>
      <c r="BT36" s="57"/>
      <c r="BU36" s="57"/>
      <c r="BV36" s="57"/>
      <c r="BW36" s="57"/>
      <c r="BX36" s="57"/>
      <c r="BY36" s="57"/>
      <c r="BZ36" s="58"/>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6"/>
      <c r="BM37" s="57"/>
      <c r="BN37" s="57"/>
      <c r="BO37" s="57"/>
      <c r="BP37" s="57"/>
      <c r="BQ37" s="57"/>
      <c r="BR37" s="57"/>
      <c r="BS37" s="57"/>
      <c r="BT37" s="57"/>
      <c r="BU37" s="57"/>
      <c r="BV37" s="57"/>
      <c r="BW37" s="57"/>
      <c r="BX37" s="57"/>
      <c r="BY37" s="57"/>
      <c r="BZ37" s="58"/>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6"/>
      <c r="BM38" s="57"/>
      <c r="BN38" s="57"/>
      <c r="BO38" s="57"/>
      <c r="BP38" s="57"/>
      <c r="BQ38" s="57"/>
      <c r="BR38" s="57"/>
      <c r="BS38" s="57"/>
      <c r="BT38" s="57"/>
      <c r="BU38" s="57"/>
      <c r="BV38" s="57"/>
      <c r="BW38" s="57"/>
      <c r="BX38" s="57"/>
      <c r="BY38" s="57"/>
      <c r="BZ38" s="58"/>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6"/>
      <c r="BM39" s="57"/>
      <c r="BN39" s="57"/>
      <c r="BO39" s="57"/>
      <c r="BP39" s="57"/>
      <c r="BQ39" s="57"/>
      <c r="BR39" s="57"/>
      <c r="BS39" s="57"/>
      <c r="BT39" s="57"/>
      <c r="BU39" s="57"/>
      <c r="BV39" s="57"/>
      <c r="BW39" s="57"/>
      <c r="BX39" s="57"/>
      <c r="BY39" s="57"/>
      <c r="BZ39" s="58"/>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6"/>
      <c r="BM40" s="57"/>
      <c r="BN40" s="57"/>
      <c r="BO40" s="57"/>
      <c r="BP40" s="57"/>
      <c r="BQ40" s="57"/>
      <c r="BR40" s="57"/>
      <c r="BS40" s="57"/>
      <c r="BT40" s="57"/>
      <c r="BU40" s="57"/>
      <c r="BV40" s="57"/>
      <c r="BW40" s="57"/>
      <c r="BX40" s="57"/>
      <c r="BY40" s="57"/>
      <c r="BZ40" s="58"/>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6"/>
      <c r="BM41" s="57"/>
      <c r="BN41" s="57"/>
      <c r="BO41" s="57"/>
      <c r="BP41" s="57"/>
      <c r="BQ41" s="57"/>
      <c r="BR41" s="57"/>
      <c r="BS41" s="57"/>
      <c r="BT41" s="57"/>
      <c r="BU41" s="57"/>
      <c r="BV41" s="57"/>
      <c r="BW41" s="57"/>
      <c r="BX41" s="57"/>
      <c r="BY41" s="57"/>
      <c r="BZ41" s="58"/>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6"/>
      <c r="BM42" s="57"/>
      <c r="BN42" s="57"/>
      <c r="BO42" s="57"/>
      <c r="BP42" s="57"/>
      <c r="BQ42" s="57"/>
      <c r="BR42" s="57"/>
      <c r="BS42" s="57"/>
      <c r="BT42" s="57"/>
      <c r="BU42" s="57"/>
      <c r="BV42" s="57"/>
      <c r="BW42" s="57"/>
      <c r="BX42" s="57"/>
      <c r="BY42" s="57"/>
      <c r="BZ42" s="58"/>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6"/>
      <c r="BM43" s="57"/>
      <c r="BN43" s="57"/>
      <c r="BO43" s="57"/>
      <c r="BP43" s="57"/>
      <c r="BQ43" s="57"/>
      <c r="BR43" s="57"/>
      <c r="BS43" s="57"/>
      <c r="BT43" s="57"/>
      <c r="BU43" s="57"/>
      <c r="BV43" s="57"/>
      <c r="BW43" s="57"/>
      <c r="BX43" s="57"/>
      <c r="BY43" s="57"/>
      <c r="BZ43" s="58"/>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6"/>
      <c r="BM44" s="57"/>
      <c r="BN44" s="57"/>
      <c r="BO44" s="57"/>
      <c r="BP44" s="57"/>
      <c r="BQ44" s="57"/>
      <c r="BR44" s="57"/>
      <c r="BS44" s="57"/>
      <c r="BT44" s="57"/>
      <c r="BU44" s="57"/>
      <c r="BV44" s="57"/>
      <c r="BW44" s="57"/>
      <c r="BX44" s="57"/>
      <c r="BY44" s="57"/>
      <c r="BZ44" s="58"/>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81" t="s">
        <v>26</v>
      </c>
      <c r="BM45" s="82"/>
      <c r="BN45" s="82"/>
      <c r="BO45" s="82"/>
      <c r="BP45" s="82"/>
      <c r="BQ45" s="82"/>
      <c r="BR45" s="82"/>
      <c r="BS45" s="82"/>
      <c r="BT45" s="82"/>
      <c r="BU45" s="82"/>
      <c r="BV45" s="82"/>
      <c r="BW45" s="82"/>
      <c r="BX45" s="82"/>
      <c r="BY45" s="82"/>
      <c r="BZ45" s="83"/>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84"/>
      <c r="BM46" s="85"/>
      <c r="BN46" s="85"/>
      <c r="BO46" s="85"/>
      <c r="BP46" s="85"/>
      <c r="BQ46" s="85"/>
      <c r="BR46" s="85"/>
      <c r="BS46" s="85"/>
      <c r="BT46" s="85"/>
      <c r="BU46" s="85"/>
      <c r="BV46" s="85"/>
      <c r="BW46" s="85"/>
      <c r="BX46" s="85"/>
      <c r="BY46" s="85"/>
      <c r="BZ46" s="86"/>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111</v>
      </c>
      <c r="BM47" s="57"/>
      <c r="BN47" s="57"/>
      <c r="BO47" s="57"/>
      <c r="BP47" s="57"/>
      <c r="BQ47" s="57"/>
      <c r="BR47" s="57"/>
      <c r="BS47" s="57"/>
      <c r="BT47" s="57"/>
      <c r="BU47" s="57"/>
      <c r="BV47" s="57"/>
      <c r="BW47" s="57"/>
      <c r="BX47" s="57"/>
      <c r="BY47" s="57"/>
      <c r="BZ47" s="58"/>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15">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5" customHeight="1" x14ac:dyDescent="0.15">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81" t="s">
        <v>28</v>
      </c>
      <c r="BM64" s="82"/>
      <c r="BN64" s="82"/>
      <c r="BO64" s="82"/>
      <c r="BP64" s="82"/>
      <c r="BQ64" s="82"/>
      <c r="BR64" s="82"/>
      <c r="BS64" s="82"/>
      <c r="BT64" s="82"/>
      <c r="BU64" s="82"/>
      <c r="BV64" s="82"/>
      <c r="BW64" s="82"/>
      <c r="BX64" s="82"/>
      <c r="BY64" s="82"/>
      <c r="BZ64" s="83"/>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84"/>
      <c r="BM65" s="85"/>
      <c r="BN65" s="85"/>
      <c r="BO65" s="85"/>
      <c r="BP65" s="85"/>
      <c r="BQ65" s="85"/>
      <c r="BR65" s="85"/>
      <c r="BS65" s="85"/>
      <c r="BT65" s="85"/>
      <c r="BU65" s="85"/>
      <c r="BV65" s="85"/>
      <c r="BW65" s="85"/>
      <c r="BX65" s="85"/>
      <c r="BY65" s="85"/>
      <c r="BZ65" s="86"/>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110</v>
      </c>
      <c r="BM66" s="57"/>
      <c r="BN66" s="57"/>
      <c r="BO66" s="57"/>
      <c r="BP66" s="57"/>
      <c r="BQ66" s="57"/>
      <c r="BR66" s="57"/>
      <c r="BS66" s="57"/>
      <c r="BT66" s="57"/>
      <c r="BU66" s="57"/>
      <c r="BV66" s="57"/>
      <c r="BW66" s="57"/>
      <c r="BX66" s="57"/>
      <c r="BY66" s="57"/>
      <c r="BZ66" s="58"/>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StY8mTePqvNq0c8Lp9nd7vx/PlE3k1khSMatJ6O856Kmk5yeBbiDp99moTYfOV0/7vO8ehaQhoDCC0H59Z1pEA==" saltValue="of9GPNWxfCQq/me3gCHEQg=="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8" t="s">
        <v>50</v>
      </c>
      <c r="I3" s="89"/>
      <c r="J3" s="89"/>
      <c r="K3" s="89"/>
      <c r="L3" s="89"/>
      <c r="M3" s="89"/>
      <c r="N3" s="89"/>
      <c r="O3" s="89"/>
      <c r="P3" s="89"/>
      <c r="Q3" s="89"/>
      <c r="R3" s="89"/>
      <c r="S3" s="89"/>
      <c r="T3" s="89"/>
      <c r="U3" s="89"/>
      <c r="V3" s="89"/>
      <c r="W3" s="90"/>
      <c r="X3" s="94" t="s">
        <v>51</v>
      </c>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c r="CA3" s="87"/>
      <c r="CB3" s="87"/>
      <c r="CC3" s="87"/>
      <c r="CD3" s="87"/>
      <c r="CE3" s="87"/>
      <c r="CF3" s="87"/>
      <c r="CG3" s="87"/>
      <c r="CH3" s="87"/>
      <c r="CI3" s="87"/>
      <c r="CJ3" s="87"/>
      <c r="CK3" s="87"/>
      <c r="CL3" s="87"/>
      <c r="CM3" s="87"/>
      <c r="CN3" s="87"/>
      <c r="CO3" s="87"/>
      <c r="CP3" s="87"/>
      <c r="CQ3" s="87"/>
      <c r="CR3" s="87"/>
      <c r="CS3" s="87"/>
      <c r="CT3" s="87"/>
      <c r="CU3" s="87"/>
      <c r="CV3" s="87"/>
      <c r="CW3" s="87"/>
      <c r="CX3" s="87"/>
      <c r="CY3" s="87"/>
      <c r="CZ3" s="87"/>
      <c r="DA3" s="87"/>
      <c r="DB3" s="87"/>
      <c r="DC3" s="87"/>
      <c r="DD3" s="87"/>
      <c r="DE3" s="87"/>
      <c r="DF3" s="87"/>
      <c r="DG3" s="87"/>
      <c r="DH3" s="87" t="s">
        <v>52</v>
      </c>
      <c r="DI3" s="87"/>
      <c r="DJ3" s="87"/>
      <c r="DK3" s="87"/>
      <c r="DL3" s="87"/>
      <c r="DM3" s="87"/>
      <c r="DN3" s="87"/>
      <c r="DO3" s="87"/>
      <c r="DP3" s="87"/>
      <c r="DQ3" s="87"/>
      <c r="DR3" s="87"/>
      <c r="DS3" s="87"/>
      <c r="DT3" s="87"/>
      <c r="DU3" s="87"/>
      <c r="DV3" s="87"/>
      <c r="DW3" s="87"/>
      <c r="DX3" s="87"/>
      <c r="DY3" s="87"/>
      <c r="DZ3" s="87"/>
      <c r="EA3" s="87"/>
      <c r="EB3" s="87"/>
      <c r="EC3" s="87"/>
      <c r="ED3" s="87"/>
      <c r="EE3" s="87"/>
      <c r="EF3" s="87"/>
      <c r="EG3" s="87"/>
      <c r="EH3" s="87"/>
      <c r="EI3" s="87"/>
      <c r="EJ3" s="87"/>
      <c r="EK3" s="87"/>
      <c r="EL3" s="87"/>
      <c r="EM3" s="87"/>
      <c r="EN3" s="87"/>
    </row>
    <row r="4" spans="1:144" x14ac:dyDescent="0.15">
      <c r="A4" s="15" t="s">
        <v>53</v>
      </c>
      <c r="B4" s="17"/>
      <c r="C4" s="17"/>
      <c r="D4" s="17"/>
      <c r="E4" s="17"/>
      <c r="F4" s="17"/>
      <c r="G4" s="17"/>
      <c r="H4" s="91"/>
      <c r="I4" s="92"/>
      <c r="J4" s="92"/>
      <c r="K4" s="92"/>
      <c r="L4" s="92"/>
      <c r="M4" s="92"/>
      <c r="N4" s="92"/>
      <c r="O4" s="92"/>
      <c r="P4" s="92"/>
      <c r="Q4" s="92"/>
      <c r="R4" s="92"/>
      <c r="S4" s="92"/>
      <c r="T4" s="92"/>
      <c r="U4" s="92"/>
      <c r="V4" s="92"/>
      <c r="W4" s="93"/>
      <c r="X4" s="87" t="s">
        <v>54</v>
      </c>
      <c r="Y4" s="87"/>
      <c r="Z4" s="87"/>
      <c r="AA4" s="87"/>
      <c r="AB4" s="87"/>
      <c r="AC4" s="87"/>
      <c r="AD4" s="87"/>
      <c r="AE4" s="87"/>
      <c r="AF4" s="87"/>
      <c r="AG4" s="87"/>
      <c r="AH4" s="87"/>
      <c r="AI4" s="87" t="s">
        <v>55</v>
      </c>
      <c r="AJ4" s="87"/>
      <c r="AK4" s="87"/>
      <c r="AL4" s="87"/>
      <c r="AM4" s="87"/>
      <c r="AN4" s="87"/>
      <c r="AO4" s="87"/>
      <c r="AP4" s="87"/>
      <c r="AQ4" s="87"/>
      <c r="AR4" s="87"/>
      <c r="AS4" s="87"/>
      <c r="AT4" s="87" t="s">
        <v>56</v>
      </c>
      <c r="AU4" s="87"/>
      <c r="AV4" s="87"/>
      <c r="AW4" s="87"/>
      <c r="AX4" s="87"/>
      <c r="AY4" s="87"/>
      <c r="AZ4" s="87"/>
      <c r="BA4" s="87"/>
      <c r="BB4" s="87"/>
      <c r="BC4" s="87"/>
      <c r="BD4" s="87"/>
      <c r="BE4" s="87" t="s">
        <v>57</v>
      </c>
      <c r="BF4" s="87"/>
      <c r="BG4" s="87"/>
      <c r="BH4" s="87"/>
      <c r="BI4" s="87"/>
      <c r="BJ4" s="87"/>
      <c r="BK4" s="87"/>
      <c r="BL4" s="87"/>
      <c r="BM4" s="87"/>
      <c r="BN4" s="87"/>
      <c r="BO4" s="87"/>
      <c r="BP4" s="87" t="s">
        <v>58</v>
      </c>
      <c r="BQ4" s="87"/>
      <c r="BR4" s="87"/>
      <c r="BS4" s="87"/>
      <c r="BT4" s="87"/>
      <c r="BU4" s="87"/>
      <c r="BV4" s="87"/>
      <c r="BW4" s="87"/>
      <c r="BX4" s="87"/>
      <c r="BY4" s="87"/>
      <c r="BZ4" s="87"/>
      <c r="CA4" s="87" t="s">
        <v>59</v>
      </c>
      <c r="CB4" s="87"/>
      <c r="CC4" s="87"/>
      <c r="CD4" s="87"/>
      <c r="CE4" s="87"/>
      <c r="CF4" s="87"/>
      <c r="CG4" s="87"/>
      <c r="CH4" s="87"/>
      <c r="CI4" s="87"/>
      <c r="CJ4" s="87"/>
      <c r="CK4" s="87"/>
      <c r="CL4" s="87" t="s">
        <v>60</v>
      </c>
      <c r="CM4" s="87"/>
      <c r="CN4" s="87"/>
      <c r="CO4" s="87"/>
      <c r="CP4" s="87"/>
      <c r="CQ4" s="87"/>
      <c r="CR4" s="87"/>
      <c r="CS4" s="87"/>
      <c r="CT4" s="87"/>
      <c r="CU4" s="87"/>
      <c r="CV4" s="87"/>
      <c r="CW4" s="87" t="s">
        <v>61</v>
      </c>
      <c r="CX4" s="87"/>
      <c r="CY4" s="87"/>
      <c r="CZ4" s="87"/>
      <c r="DA4" s="87"/>
      <c r="DB4" s="87"/>
      <c r="DC4" s="87"/>
      <c r="DD4" s="87"/>
      <c r="DE4" s="87"/>
      <c r="DF4" s="87"/>
      <c r="DG4" s="87"/>
      <c r="DH4" s="87" t="s">
        <v>62</v>
      </c>
      <c r="DI4" s="87"/>
      <c r="DJ4" s="87"/>
      <c r="DK4" s="87"/>
      <c r="DL4" s="87"/>
      <c r="DM4" s="87"/>
      <c r="DN4" s="87"/>
      <c r="DO4" s="87"/>
      <c r="DP4" s="87"/>
      <c r="DQ4" s="87"/>
      <c r="DR4" s="87"/>
      <c r="DS4" s="87" t="s">
        <v>63</v>
      </c>
      <c r="DT4" s="87"/>
      <c r="DU4" s="87"/>
      <c r="DV4" s="87"/>
      <c r="DW4" s="87"/>
      <c r="DX4" s="87"/>
      <c r="DY4" s="87"/>
      <c r="DZ4" s="87"/>
      <c r="EA4" s="87"/>
      <c r="EB4" s="87"/>
      <c r="EC4" s="87"/>
      <c r="ED4" s="87" t="s">
        <v>64</v>
      </c>
      <c r="EE4" s="87"/>
      <c r="EF4" s="87"/>
      <c r="EG4" s="87"/>
      <c r="EH4" s="87"/>
      <c r="EI4" s="87"/>
      <c r="EJ4" s="87"/>
      <c r="EK4" s="87"/>
      <c r="EL4" s="87"/>
      <c r="EM4" s="87"/>
      <c r="EN4" s="87"/>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45012</v>
      </c>
      <c r="D6" s="20">
        <f t="shared" si="3"/>
        <v>46</v>
      </c>
      <c r="E6" s="20">
        <f t="shared" si="3"/>
        <v>1</v>
      </c>
      <c r="F6" s="20">
        <f t="shared" si="3"/>
        <v>0</v>
      </c>
      <c r="G6" s="20">
        <f t="shared" si="3"/>
        <v>1</v>
      </c>
      <c r="H6" s="20" t="str">
        <f t="shared" si="3"/>
        <v>宮城県　涌谷町</v>
      </c>
      <c r="I6" s="20" t="str">
        <f t="shared" si="3"/>
        <v>法適用</v>
      </c>
      <c r="J6" s="20" t="str">
        <f t="shared" si="3"/>
        <v>水道事業</v>
      </c>
      <c r="K6" s="20" t="str">
        <f t="shared" si="3"/>
        <v>末端給水事業</v>
      </c>
      <c r="L6" s="20" t="str">
        <f t="shared" si="3"/>
        <v>A7</v>
      </c>
      <c r="M6" s="20" t="str">
        <f t="shared" si="3"/>
        <v>非設置</v>
      </c>
      <c r="N6" s="21" t="str">
        <f t="shared" si="3"/>
        <v>-</v>
      </c>
      <c r="O6" s="21">
        <f t="shared" si="3"/>
        <v>77.44</v>
      </c>
      <c r="P6" s="21">
        <f t="shared" si="3"/>
        <v>96.03</v>
      </c>
      <c r="Q6" s="21">
        <f t="shared" si="3"/>
        <v>5300</v>
      </c>
      <c r="R6" s="21">
        <f t="shared" si="3"/>
        <v>14249</v>
      </c>
      <c r="S6" s="21">
        <f t="shared" si="3"/>
        <v>82.16</v>
      </c>
      <c r="T6" s="21">
        <f t="shared" si="3"/>
        <v>173.43</v>
      </c>
      <c r="U6" s="21">
        <f t="shared" si="3"/>
        <v>13794</v>
      </c>
      <c r="V6" s="21">
        <f t="shared" si="3"/>
        <v>79.989999999999995</v>
      </c>
      <c r="W6" s="21">
        <f t="shared" si="3"/>
        <v>172.45</v>
      </c>
      <c r="X6" s="22">
        <f>IF(X7="",NA(),X7)</f>
        <v>107.3</v>
      </c>
      <c r="Y6" s="22">
        <f t="shared" ref="Y6:AG6" si="4">IF(Y7="",NA(),Y7)</f>
        <v>113.18</v>
      </c>
      <c r="Z6" s="22">
        <f t="shared" si="4"/>
        <v>107.99</v>
      </c>
      <c r="AA6" s="22">
        <f t="shared" si="4"/>
        <v>110.36</v>
      </c>
      <c r="AB6" s="22">
        <f t="shared" si="4"/>
        <v>110.61</v>
      </c>
      <c r="AC6" s="22">
        <f t="shared" si="4"/>
        <v>109.02</v>
      </c>
      <c r="AD6" s="22">
        <f t="shared" si="4"/>
        <v>107.81</v>
      </c>
      <c r="AE6" s="22">
        <f t="shared" si="4"/>
        <v>107.21</v>
      </c>
      <c r="AF6" s="22">
        <f t="shared" si="4"/>
        <v>105.97</v>
      </c>
      <c r="AG6" s="22">
        <f t="shared" si="4"/>
        <v>105.08</v>
      </c>
      <c r="AH6" s="21" t="str">
        <f>IF(AH7="","",IF(AH7="-","【-】","【"&amp;SUBSTITUTE(TEXT(AH7,"#,##0.00"),"-","△")&amp;"】"))</f>
        <v>【107.26】</v>
      </c>
      <c r="AI6" s="21">
        <f>IF(AI7="",NA(),AI7)</f>
        <v>0</v>
      </c>
      <c r="AJ6" s="21">
        <f t="shared" ref="AJ6:AR6" si="5">IF(AJ7="",NA(),AJ7)</f>
        <v>0</v>
      </c>
      <c r="AK6" s="21">
        <f t="shared" si="5"/>
        <v>0</v>
      </c>
      <c r="AL6" s="21">
        <f t="shared" si="5"/>
        <v>0</v>
      </c>
      <c r="AM6" s="21">
        <f t="shared" si="5"/>
        <v>0</v>
      </c>
      <c r="AN6" s="22">
        <f t="shared" si="5"/>
        <v>11</v>
      </c>
      <c r="AO6" s="22">
        <f t="shared" si="5"/>
        <v>8.86</v>
      </c>
      <c r="AP6" s="22">
        <f t="shared" si="5"/>
        <v>7.65</v>
      </c>
      <c r="AQ6" s="22">
        <f t="shared" si="5"/>
        <v>8.52</v>
      </c>
      <c r="AR6" s="22">
        <f t="shared" si="5"/>
        <v>10.8</v>
      </c>
      <c r="AS6" s="21" t="str">
        <f>IF(AS7="","",IF(AS7="-","【-】","【"&amp;SUBSTITUTE(TEXT(AS7,"#,##0.00"),"-","△")&amp;"】"))</f>
        <v>【1.61】</v>
      </c>
      <c r="AT6" s="22">
        <f>IF(AT7="",NA(),AT7)</f>
        <v>378.01</v>
      </c>
      <c r="AU6" s="22">
        <f t="shared" ref="AU6:BC6" si="6">IF(AU7="",NA(),AU7)</f>
        <v>399.84</v>
      </c>
      <c r="AV6" s="22">
        <f t="shared" si="6"/>
        <v>470.05</v>
      </c>
      <c r="AW6" s="22">
        <f t="shared" si="6"/>
        <v>504.26</v>
      </c>
      <c r="AX6" s="22">
        <f t="shared" si="6"/>
        <v>545.82000000000005</v>
      </c>
      <c r="AY6" s="22">
        <f t="shared" si="6"/>
        <v>371.81</v>
      </c>
      <c r="AZ6" s="22">
        <f t="shared" si="6"/>
        <v>384.23</v>
      </c>
      <c r="BA6" s="22">
        <f t="shared" si="6"/>
        <v>364.3</v>
      </c>
      <c r="BB6" s="22">
        <f t="shared" si="6"/>
        <v>378.87</v>
      </c>
      <c r="BC6" s="22">
        <f t="shared" si="6"/>
        <v>362.35</v>
      </c>
      <c r="BD6" s="21" t="str">
        <f>IF(BD7="","",IF(BD7="-","【-】","【"&amp;SUBSTITUTE(TEXT(BD7,"#,##0.00"),"-","△")&amp;"】"))</f>
        <v>【239.69】</v>
      </c>
      <c r="BE6" s="22">
        <f>IF(BE7="",NA(),BE7)</f>
        <v>192.86</v>
      </c>
      <c r="BF6" s="22">
        <f t="shared" ref="BF6:BN6" si="7">IF(BF7="",NA(),BF7)</f>
        <v>179.17</v>
      </c>
      <c r="BG6" s="22">
        <f t="shared" si="7"/>
        <v>179.64</v>
      </c>
      <c r="BH6" s="22">
        <f t="shared" si="7"/>
        <v>173.95</v>
      </c>
      <c r="BI6" s="22">
        <f t="shared" si="7"/>
        <v>169.42</v>
      </c>
      <c r="BJ6" s="22">
        <f t="shared" si="7"/>
        <v>465.85</v>
      </c>
      <c r="BK6" s="22">
        <f t="shared" si="7"/>
        <v>439.43</v>
      </c>
      <c r="BL6" s="22">
        <f t="shared" si="7"/>
        <v>438.41</v>
      </c>
      <c r="BM6" s="22">
        <f t="shared" si="7"/>
        <v>430.23</v>
      </c>
      <c r="BN6" s="22">
        <f t="shared" si="7"/>
        <v>429.24</v>
      </c>
      <c r="BO6" s="21" t="str">
        <f>IF(BO7="","",IF(BO7="-","【-】","【"&amp;SUBSTITUTE(TEXT(BO7,"#,##0.00"),"-","△")&amp;"】"))</f>
        <v>【264.86】</v>
      </c>
      <c r="BP6" s="22">
        <f>IF(BP7="",NA(),BP7)</f>
        <v>103.5</v>
      </c>
      <c r="BQ6" s="22">
        <f t="shared" ref="BQ6:BY6" si="8">IF(BQ7="",NA(),BQ7)</f>
        <v>111.48</v>
      </c>
      <c r="BR6" s="22">
        <f t="shared" si="8"/>
        <v>106.6</v>
      </c>
      <c r="BS6" s="22">
        <f t="shared" si="8"/>
        <v>109.45</v>
      </c>
      <c r="BT6" s="22">
        <f t="shared" si="8"/>
        <v>105.94</v>
      </c>
      <c r="BU6" s="22">
        <f t="shared" si="8"/>
        <v>92.39</v>
      </c>
      <c r="BV6" s="22">
        <f t="shared" si="8"/>
        <v>94.41</v>
      </c>
      <c r="BW6" s="22">
        <f t="shared" si="8"/>
        <v>90.96</v>
      </c>
      <c r="BX6" s="22">
        <f t="shared" si="8"/>
        <v>90.66</v>
      </c>
      <c r="BY6" s="22">
        <f t="shared" si="8"/>
        <v>90.78</v>
      </c>
      <c r="BZ6" s="21" t="str">
        <f>IF(BZ7="","",IF(BZ7="-","【-】","【"&amp;SUBSTITUTE(TEXT(BZ7,"#,##0.00"),"-","△")&amp;"】"))</f>
        <v>【97.59】</v>
      </c>
      <c r="CA6" s="22">
        <f>IF(CA7="",NA(),CA7)</f>
        <v>265.74</v>
      </c>
      <c r="CB6" s="22">
        <f t="shared" ref="CB6:CJ6" si="9">IF(CB7="",NA(),CB7)</f>
        <v>263.23</v>
      </c>
      <c r="CC6" s="22">
        <f t="shared" si="9"/>
        <v>273.79000000000002</v>
      </c>
      <c r="CD6" s="22">
        <f t="shared" si="9"/>
        <v>270.52</v>
      </c>
      <c r="CE6" s="22">
        <f t="shared" si="9"/>
        <v>280.77999999999997</v>
      </c>
      <c r="CF6" s="22">
        <f t="shared" si="9"/>
        <v>192.98</v>
      </c>
      <c r="CG6" s="22">
        <f t="shared" si="9"/>
        <v>192.13</v>
      </c>
      <c r="CH6" s="22">
        <f t="shared" si="9"/>
        <v>197.04</v>
      </c>
      <c r="CI6" s="22">
        <f t="shared" si="9"/>
        <v>199.33</v>
      </c>
      <c r="CJ6" s="22">
        <f t="shared" si="9"/>
        <v>202.75</v>
      </c>
      <c r="CK6" s="21" t="str">
        <f>IF(CK7="","",IF(CK7="-","【-】","【"&amp;SUBSTITUTE(TEXT(CK7,"#,##0.00"),"-","△")&amp;"】"))</f>
        <v>【181.66】</v>
      </c>
      <c r="CL6" s="22">
        <f>IF(CL7="",NA(),CL7)</f>
        <v>52.55</v>
      </c>
      <c r="CM6" s="22">
        <f t="shared" ref="CM6:CU6" si="10">IF(CM7="",NA(),CM7)</f>
        <v>51.53</v>
      </c>
      <c r="CN6" s="22">
        <f t="shared" si="10"/>
        <v>52.25</v>
      </c>
      <c r="CO6" s="22">
        <f t="shared" si="10"/>
        <v>51.49</v>
      </c>
      <c r="CP6" s="22">
        <f t="shared" si="10"/>
        <v>51.97</v>
      </c>
      <c r="CQ6" s="22">
        <f t="shared" si="10"/>
        <v>54.43</v>
      </c>
      <c r="CR6" s="22">
        <f t="shared" si="10"/>
        <v>53.87</v>
      </c>
      <c r="CS6" s="22">
        <f t="shared" si="10"/>
        <v>54.49</v>
      </c>
      <c r="CT6" s="22">
        <f t="shared" si="10"/>
        <v>54.8</v>
      </c>
      <c r="CU6" s="22">
        <f t="shared" si="10"/>
        <v>55.47</v>
      </c>
      <c r="CV6" s="21" t="str">
        <f>IF(CV7="","",IF(CV7="-","【-】","【"&amp;SUBSTITUTE(TEXT(CV7,"#,##0.00"),"-","△")&amp;"】"))</f>
        <v>【60.21】</v>
      </c>
      <c r="CW6" s="22">
        <f>IF(CW7="",NA(),CW7)</f>
        <v>84.11</v>
      </c>
      <c r="CX6" s="22">
        <f t="shared" ref="CX6:DF6" si="11">IF(CX7="",NA(),CX7)</f>
        <v>84.64</v>
      </c>
      <c r="CY6" s="22">
        <f t="shared" si="11"/>
        <v>81.5</v>
      </c>
      <c r="CZ6" s="22">
        <f t="shared" si="11"/>
        <v>81.92</v>
      </c>
      <c r="DA6" s="22">
        <f t="shared" si="11"/>
        <v>80.17</v>
      </c>
      <c r="DB6" s="22">
        <f t="shared" si="11"/>
        <v>79.44</v>
      </c>
      <c r="DC6" s="22">
        <f t="shared" si="11"/>
        <v>79.489999999999995</v>
      </c>
      <c r="DD6" s="22">
        <f t="shared" si="11"/>
        <v>78.8</v>
      </c>
      <c r="DE6" s="22">
        <f t="shared" si="11"/>
        <v>77.98</v>
      </c>
      <c r="DF6" s="22">
        <f t="shared" si="11"/>
        <v>76.97</v>
      </c>
      <c r="DG6" s="21" t="str">
        <f>IF(DG7="","",IF(DG7="-","【-】","【"&amp;SUBSTITUTE(TEXT(DG7,"#,##0.00"),"-","△")&amp;"】"))</f>
        <v>【89.21】</v>
      </c>
      <c r="DH6" s="22">
        <f>IF(DH7="",NA(),DH7)</f>
        <v>45.88</v>
      </c>
      <c r="DI6" s="22">
        <f t="shared" ref="DI6:DQ6" si="12">IF(DI7="",NA(),DI7)</f>
        <v>47.21</v>
      </c>
      <c r="DJ6" s="22">
        <f t="shared" si="12"/>
        <v>48.53</v>
      </c>
      <c r="DK6" s="22">
        <f t="shared" si="12"/>
        <v>49.84</v>
      </c>
      <c r="DL6" s="22">
        <f t="shared" si="12"/>
        <v>51.05</v>
      </c>
      <c r="DM6" s="22">
        <f t="shared" si="12"/>
        <v>49.39</v>
      </c>
      <c r="DN6" s="22">
        <f t="shared" si="12"/>
        <v>50.75</v>
      </c>
      <c r="DO6" s="22">
        <f t="shared" si="12"/>
        <v>51.72</v>
      </c>
      <c r="DP6" s="22">
        <f t="shared" si="12"/>
        <v>52.27</v>
      </c>
      <c r="DQ6" s="22">
        <f t="shared" si="12"/>
        <v>52.87</v>
      </c>
      <c r="DR6" s="21" t="str">
        <f>IF(DR7="","",IF(DR7="-","【-】","【"&amp;SUBSTITUTE(TEXT(DR7,"#,##0.00"),"-","△")&amp;"】"))</f>
        <v>【52.41】</v>
      </c>
      <c r="DS6" s="22">
        <f>IF(DS7="",NA(),DS7)</f>
        <v>23.43</v>
      </c>
      <c r="DT6" s="22">
        <f t="shared" ref="DT6:EB6" si="13">IF(DT7="",NA(),DT7)</f>
        <v>27.97</v>
      </c>
      <c r="DU6" s="22">
        <f t="shared" si="13"/>
        <v>27.89</v>
      </c>
      <c r="DV6" s="22">
        <f t="shared" si="13"/>
        <v>27.7</v>
      </c>
      <c r="DW6" s="22">
        <f t="shared" si="13"/>
        <v>26.73</v>
      </c>
      <c r="DX6" s="22">
        <f t="shared" si="13"/>
        <v>18.57</v>
      </c>
      <c r="DY6" s="22">
        <f t="shared" si="13"/>
        <v>21.14</v>
      </c>
      <c r="DZ6" s="22">
        <f t="shared" si="13"/>
        <v>22.12</v>
      </c>
      <c r="EA6" s="22">
        <f t="shared" si="13"/>
        <v>25.67</v>
      </c>
      <c r="EB6" s="22">
        <f t="shared" si="13"/>
        <v>26.86</v>
      </c>
      <c r="EC6" s="21" t="str">
        <f>IF(EC7="","",IF(EC7="-","【-】","【"&amp;SUBSTITUTE(TEXT(EC7,"#,##0.00"),"-","△")&amp;"】"))</f>
        <v>【26.78】</v>
      </c>
      <c r="ED6" s="22">
        <f>IF(ED7="",NA(),ED7)</f>
        <v>1.04</v>
      </c>
      <c r="EE6" s="22">
        <f t="shared" ref="EE6:EM6" si="14">IF(EE7="",NA(),EE7)</f>
        <v>0.88</v>
      </c>
      <c r="EF6" s="22">
        <f t="shared" si="14"/>
        <v>0.27</v>
      </c>
      <c r="EG6" s="22">
        <f t="shared" si="14"/>
        <v>0.52</v>
      </c>
      <c r="EH6" s="22">
        <f t="shared" si="14"/>
        <v>0.73</v>
      </c>
      <c r="EI6" s="22">
        <f t="shared" si="14"/>
        <v>0.44</v>
      </c>
      <c r="EJ6" s="22">
        <f t="shared" si="14"/>
        <v>0.5</v>
      </c>
      <c r="EK6" s="22">
        <f t="shared" si="14"/>
        <v>0.4</v>
      </c>
      <c r="EL6" s="22">
        <f t="shared" si="14"/>
        <v>0.4</v>
      </c>
      <c r="EM6" s="22">
        <f t="shared" si="14"/>
        <v>0.39</v>
      </c>
      <c r="EN6" s="21" t="str">
        <f>IF(EN7="","",IF(EN7="-","【-】","【"&amp;SUBSTITUTE(TEXT(EN7,"#,##0.00"),"-","△")&amp;"】"))</f>
        <v>【0.59】</v>
      </c>
    </row>
    <row r="7" spans="1:144" s="23" customFormat="1" x14ac:dyDescent="0.15">
      <c r="A7" s="15"/>
      <c r="B7" s="24">
        <v>2024</v>
      </c>
      <c r="C7" s="24">
        <v>45012</v>
      </c>
      <c r="D7" s="24">
        <v>46</v>
      </c>
      <c r="E7" s="24">
        <v>1</v>
      </c>
      <c r="F7" s="24">
        <v>0</v>
      </c>
      <c r="G7" s="24">
        <v>1</v>
      </c>
      <c r="H7" s="24" t="s">
        <v>93</v>
      </c>
      <c r="I7" s="24" t="s">
        <v>94</v>
      </c>
      <c r="J7" s="24" t="s">
        <v>95</v>
      </c>
      <c r="K7" s="24" t="s">
        <v>96</v>
      </c>
      <c r="L7" s="24" t="s">
        <v>97</v>
      </c>
      <c r="M7" s="24" t="s">
        <v>98</v>
      </c>
      <c r="N7" s="25" t="s">
        <v>99</v>
      </c>
      <c r="O7" s="25">
        <v>77.44</v>
      </c>
      <c r="P7" s="25">
        <v>96.03</v>
      </c>
      <c r="Q7" s="25">
        <v>5300</v>
      </c>
      <c r="R7" s="25">
        <v>14249</v>
      </c>
      <c r="S7" s="25">
        <v>82.16</v>
      </c>
      <c r="T7" s="25">
        <v>173.43</v>
      </c>
      <c r="U7" s="25">
        <v>13794</v>
      </c>
      <c r="V7" s="25">
        <v>79.989999999999995</v>
      </c>
      <c r="W7" s="25">
        <v>172.45</v>
      </c>
      <c r="X7" s="25">
        <v>107.3</v>
      </c>
      <c r="Y7" s="25">
        <v>113.18</v>
      </c>
      <c r="Z7" s="25">
        <v>107.99</v>
      </c>
      <c r="AA7" s="25">
        <v>110.36</v>
      </c>
      <c r="AB7" s="25">
        <v>110.61</v>
      </c>
      <c r="AC7" s="25">
        <v>109.02</v>
      </c>
      <c r="AD7" s="25">
        <v>107.81</v>
      </c>
      <c r="AE7" s="25">
        <v>107.21</v>
      </c>
      <c r="AF7" s="25">
        <v>105.97</v>
      </c>
      <c r="AG7" s="25">
        <v>105.08</v>
      </c>
      <c r="AH7" s="25">
        <v>107.26</v>
      </c>
      <c r="AI7" s="25">
        <v>0</v>
      </c>
      <c r="AJ7" s="25">
        <v>0</v>
      </c>
      <c r="AK7" s="25">
        <v>0</v>
      </c>
      <c r="AL7" s="25">
        <v>0</v>
      </c>
      <c r="AM7" s="25">
        <v>0</v>
      </c>
      <c r="AN7" s="25">
        <v>11</v>
      </c>
      <c r="AO7" s="25">
        <v>8.86</v>
      </c>
      <c r="AP7" s="25">
        <v>7.65</v>
      </c>
      <c r="AQ7" s="25">
        <v>8.52</v>
      </c>
      <c r="AR7" s="25">
        <v>10.8</v>
      </c>
      <c r="AS7" s="25">
        <v>1.61</v>
      </c>
      <c r="AT7" s="25">
        <v>378.01</v>
      </c>
      <c r="AU7" s="25">
        <v>399.84</v>
      </c>
      <c r="AV7" s="25">
        <v>470.05</v>
      </c>
      <c r="AW7" s="25">
        <v>504.26</v>
      </c>
      <c r="AX7" s="25">
        <v>545.82000000000005</v>
      </c>
      <c r="AY7" s="25">
        <v>371.81</v>
      </c>
      <c r="AZ7" s="25">
        <v>384.23</v>
      </c>
      <c r="BA7" s="25">
        <v>364.3</v>
      </c>
      <c r="BB7" s="25">
        <v>378.87</v>
      </c>
      <c r="BC7" s="25">
        <v>362.35</v>
      </c>
      <c r="BD7" s="25">
        <v>239.69</v>
      </c>
      <c r="BE7" s="25">
        <v>192.86</v>
      </c>
      <c r="BF7" s="25">
        <v>179.17</v>
      </c>
      <c r="BG7" s="25">
        <v>179.64</v>
      </c>
      <c r="BH7" s="25">
        <v>173.95</v>
      </c>
      <c r="BI7" s="25">
        <v>169.42</v>
      </c>
      <c r="BJ7" s="25">
        <v>465.85</v>
      </c>
      <c r="BK7" s="25">
        <v>439.43</v>
      </c>
      <c r="BL7" s="25">
        <v>438.41</v>
      </c>
      <c r="BM7" s="25">
        <v>430.23</v>
      </c>
      <c r="BN7" s="25">
        <v>429.24</v>
      </c>
      <c r="BO7" s="25">
        <v>264.86</v>
      </c>
      <c r="BP7" s="25">
        <v>103.5</v>
      </c>
      <c r="BQ7" s="25">
        <v>111.48</v>
      </c>
      <c r="BR7" s="25">
        <v>106.6</v>
      </c>
      <c r="BS7" s="25">
        <v>109.45</v>
      </c>
      <c r="BT7" s="25">
        <v>105.94</v>
      </c>
      <c r="BU7" s="25">
        <v>92.39</v>
      </c>
      <c r="BV7" s="25">
        <v>94.41</v>
      </c>
      <c r="BW7" s="25">
        <v>90.96</v>
      </c>
      <c r="BX7" s="25">
        <v>90.66</v>
      </c>
      <c r="BY7" s="25">
        <v>90.78</v>
      </c>
      <c r="BZ7" s="25">
        <v>97.59</v>
      </c>
      <c r="CA7" s="25">
        <v>265.74</v>
      </c>
      <c r="CB7" s="25">
        <v>263.23</v>
      </c>
      <c r="CC7" s="25">
        <v>273.79000000000002</v>
      </c>
      <c r="CD7" s="25">
        <v>270.52</v>
      </c>
      <c r="CE7" s="25">
        <v>280.77999999999997</v>
      </c>
      <c r="CF7" s="25">
        <v>192.98</v>
      </c>
      <c r="CG7" s="25">
        <v>192.13</v>
      </c>
      <c r="CH7" s="25">
        <v>197.04</v>
      </c>
      <c r="CI7" s="25">
        <v>199.33</v>
      </c>
      <c r="CJ7" s="25">
        <v>202.75</v>
      </c>
      <c r="CK7" s="25">
        <v>181.66</v>
      </c>
      <c r="CL7" s="25">
        <v>52.55</v>
      </c>
      <c r="CM7" s="25">
        <v>51.53</v>
      </c>
      <c r="CN7" s="25">
        <v>52.25</v>
      </c>
      <c r="CO7" s="25">
        <v>51.49</v>
      </c>
      <c r="CP7" s="25">
        <v>51.97</v>
      </c>
      <c r="CQ7" s="25">
        <v>54.43</v>
      </c>
      <c r="CR7" s="25">
        <v>53.87</v>
      </c>
      <c r="CS7" s="25">
        <v>54.49</v>
      </c>
      <c r="CT7" s="25">
        <v>54.8</v>
      </c>
      <c r="CU7" s="25">
        <v>55.47</v>
      </c>
      <c r="CV7" s="25">
        <v>60.21</v>
      </c>
      <c r="CW7" s="25">
        <v>84.11</v>
      </c>
      <c r="CX7" s="25">
        <v>84.64</v>
      </c>
      <c r="CY7" s="25">
        <v>81.5</v>
      </c>
      <c r="CZ7" s="25">
        <v>81.92</v>
      </c>
      <c r="DA7" s="25">
        <v>80.17</v>
      </c>
      <c r="DB7" s="25">
        <v>79.44</v>
      </c>
      <c r="DC7" s="25">
        <v>79.489999999999995</v>
      </c>
      <c r="DD7" s="25">
        <v>78.8</v>
      </c>
      <c r="DE7" s="25">
        <v>77.98</v>
      </c>
      <c r="DF7" s="25">
        <v>76.97</v>
      </c>
      <c r="DG7" s="25">
        <v>89.21</v>
      </c>
      <c r="DH7" s="25">
        <v>45.88</v>
      </c>
      <c r="DI7" s="25">
        <v>47.21</v>
      </c>
      <c r="DJ7" s="25">
        <v>48.53</v>
      </c>
      <c r="DK7" s="25">
        <v>49.84</v>
      </c>
      <c r="DL7" s="25">
        <v>51.05</v>
      </c>
      <c r="DM7" s="25">
        <v>49.39</v>
      </c>
      <c r="DN7" s="25">
        <v>50.75</v>
      </c>
      <c r="DO7" s="25">
        <v>51.72</v>
      </c>
      <c r="DP7" s="25">
        <v>52.27</v>
      </c>
      <c r="DQ7" s="25">
        <v>52.87</v>
      </c>
      <c r="DR7" s="25">
        <v>52.41</v>
      </c>
      <c r="DS7" s="25">
        <v>23.43</v>
      </c>
      <c r="DT7" s="25">
        <v>27.97</v>
      </c>
      <c r="DU7" s="25">
        <v>27.89</v>
      </c>
      <c r="DV7" s="25">
        <v>27.7</v>
      </c>
      <c r="DW7" s="25">
        <v>26.73</v>
      </c>
      <c r="DX7" s="25">
        <v>18.57</v>
      </c>
      <c r="DY7" s="25">
        <v>21.14</v>
      </c>
      <c r="DZ7" s="25">
        <v>22.12</v>
      </c>
      <c r="EA7" s="25">
        <v>25.67</v>
      </c>
      <c r="EB7" s="25">
        <v>26.86</v>
      </c>
      <c r="EC7" s="25">
        <v>26.78</v>
      </c>
      <c r="ED7" s="25">
        <v>1.04</v>
      </c>
      <c r="EE7" s="25">
        <v>0.88</v>
      </c>
      <c r="EF7" s="25">
        <v>0.27</v>
      </c>
      <c r="EG7" s="25">
        <v>0.52</v>
      </c>
      <c r="EH7" s="25">
        <v>0.73</v>
      </c>
      <c r="EI7" s="25">
        <v>0.44</v>
      </c>
      <c r="EJ7" s="25">
        <v>0.5</v>
      </c>
      <c r="EK7" s="25">
        <v>0.4</v>
      </c>
      <c r="EL7" s="25">
        <v>0.4</v>
      </c>
      <c r="EM7" s="25">
        <v>0.39</v>
      </c>
      <c r="EN7" s="25">
        <v>0.59</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107</v>
      </c>
      <c r="D13" t="s">
        <v>107</v>
      </c>
      <c r="E13" t="s">
        <v>107</v>
      </c>
      <c r="F13" t="s">
        <v>107</v>
      </c>
      <c r="G13" t="s">
        <v>108</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Printed>2026-01-26T02:53:59Z</cp:lastPrinted>
  <dcterms:created xsi:type="dcterms:W3CDTF">2025-12-12T09:11:34Z</dcterms:created>
  <dcterms:modified xsi:type="dcterms:W3CDTF">2026-01-30T01:12:02Z</dcterms:modified>
  <cp:category/>
</cp:coreProperties>
</file>